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1340" windowHeight="6285" activeTab="0"/>
  </bookViews>
  <sheets>
    <sheet name="bs" sheetId="1" r:id="rId1"/>
    <sheet name="pl" sheetId="2" r:id="rId2"/>
    <sheet name="stmt eq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<sst xmlns="http://schemas.openxmlformats.org/spreadsheetml/2006/main" count="179" uniqueCount="131">
  <si>
    <t>RM'000</t>
  </si>
  <si>
    <t>Property, plant and equipment</t>
  </si>
  <si>
    <t>Deferred Tax Asset</t>
  </si>
  <si>
    <t>Inventories</t>
  </si>
  <si>
    <t>Trade and other receivables</t>
  </si>
  <si>
    <t>Fixed deposits, cash and bank balances</t>
  </si>
  <si>
    <t>Trade and other payables</t>
  </si>
  <si>
    <t>Share Capital</t>
  </si>
  <si>
    <t>Merger Reserve</t>
  </si>
  <si>
    <t>Retained Profit</t>
  </si>
  <si>
    <t>Exchange Fluctuation Reserve</t>
  </si>
  <si>
    <t>Deferred Taxation</t>
  </si>
  <si>
    <t>UNAUDITED CONDENSED CONSOLIDATED INCOME STATEMENTS</t>
  </si>
  <si>
    <t>Preceding Year</t>
  </si>
  <si>
    <t>Current</t>
  </si>
  <si>
    <t>Current Year</t>
  </si>
  <si>
    <t>Corresponding</t>
  </si>
  <si>
    <t>Year-to-</t>
  </si>
  <si>
    <t>Date</t>
  </si>
  <si>
    <t>UNAUDITED CONDENSED CONSOLIDATED STATEMENT OF CHANGES IN EQUITY</t>
  </si>
  <si>
    <t>Distributable</t>
  </si>
  <si>
    <t>Total</t>
  </si>
  <si>
    <t>(Incorporated in Malaysia)</t>
  </si>
  <si>
    <t>UNAUDITED CONDENSED CONSOLIDATED BALANCE SHEETS</t>
  </si>
  <si>
    <t>ASSETS</t>
  </si>
  <si>
    <t>NON-CURRENT ASSETS</t>
  </si>
  <si>
    <t>Investment property</t>
  </si>
  <si>
    <t>CURRENT ASSETS</t>
  </si>
  <si>
    <t>TOTAL ASSETS</t>
  </si>
  <si>
    <t>EQUITY AND LIABILITIES</t>
  </si>
  <si>
    <t>EQUITY</t>
  </si>
  <si>
    <t>TOTAL EQUITY</t>
  </si>
  <si>
    <t>NON-CURRENT AND DEFERRED LIABILITIES</t>
  </si>
  <si>
    <t xml:space="preserve">Long-term borrowings  </t>
  </si>
  <si>
    <t>Provision for retirement benefits</t>
  </si>
  <si>
    <t>CURRENT LIABILITIES</t>
  </si>
  <si>
    <t>Short-term borrowings</t>
  </si>
  <si>
    <t>TOTAL LIABILITIES</t>
  </si>
  <si>
    <t>TOTAL EQUITY AND LIABILITIES</t>
  </si>
  <si>
    <t>Net Assets per share (sen)</t>
  </si>
  <si>
    <t>(The unaudited Condensed Consolidated Balance Sheets should be read in conjunction</t>
  </si>
  <si>
    <t>accompanying explantory notes attached to the interim financial statements)</t>
  </si>
  <si>
    <t>REVENUE</t>
  </si>
  <si>
    <t>COST OF SALES</t>
  </si>
  <si>
    <t>GROSS PROFIT</t>
  </si>
  <si>
    <t>OTHER OPERATING INCOME</t>
  </si>
  <si>
    <t>OPERATING EXPENSES</t>
  </si>
  <si>
    <t>FINANCE COSTS</t>
  </si>
  <si>
    <t>TAXATION</t>
  </si>
  <si>
    <t>ATTRIBUTABLE TO:</t>
  </si>
  <si>
    <t>Equity holders of the parent</t>
  </si>
  <si>
    <t>Minority interests</t>
  </si>
  <si>
    <t>EARNINGS PER SHARE (SEN)</t>
  </si>
  <si>
    <t>- Basic</t>
  </si>
  <si>
    <t>- Diluted</t>
  </si>
  <si>
    <t>N/A</t>
  </si>
  <si>
    <t>Attributable to equity holders of the parent</t>
  </si>
  <si>
    <t>Non - Distributable</t>
  </si>
  <si>
    <t>Exchange</t>
  </si>
  <si>
    <t>Share</t>
  </si>
  <si>
    <t>Merger</t>
  </si>
  <si>
    <t>Fluctuation</t>
  </si>
  <si>
    <t>Retained</t>
  </si>
  <si>
    <t>Capital</t>
  </si>
  <si>
    <t>Reserve</t>
  </si>
  <si>
    <t>Profit</t>
  </si>
  <si>
    <t>Profit after taxation for the financial period</t>
  </si>
  <si>
    <t>Exchange differences on translation of the</t>
  </si>
  <si>
    <t xml:space="preserve"> financial statements of foreign subsidiaries</t>
  </si>
  <si>
    <t>(The unaudited Condensed Consolidated Statement of Changes in Equity should be read in conjunction</t>
  </si>
  <si>
    <t>attached to the interim financial statements)</t>
  </si>
  <si>
    <r>
      <t xml:space="preserve">KHEE SAN BERHAD </t>
    </r>
    <r>
      <rPr>
        <b/>
        <vertAlign val="subscript"/>
        <sz val="10"/>
        <rFont val="Arial"/>
        <family val="2"/>
      </rPr>
      <t>(304376-A)</t>
    </r>
  </si>
  <si>
    <t>(The unaudited Condensed Consolidated Income Statements should be read in conjuction with the</t>
  </si>
  <si>
    <t>explanatory notes attached to the interim financial statements)</t>
  </si>
  <si>
    <t>Operating profits before working capital changes</t>
  </si>
  <si>
    <t>Net change in current assets</t>
  </si>
  <si>
    <t>Net change in current liabilities</t>
  </si>
  <si>
    <t>Other operating activities</t>
  </si>
  <si>
    <t xml:space="preserve">Bank overdrafts </t>
  </si>
  <si>
    <t>UNAUDITED CONDENSED CONSOLIDATED CASH FLOW STATEMENTS</t>
  </si>
  <si>
    <t>CASH FLOWS (FOR)/FROM OPERATING ACTIVITIES</t>
  </si>
  <si>
    <t>Adjustments for:-</t>
  </si>
  <si>
    <t>Non-cash items</t>
  </si>
  <si>
    <t>NET DECREASE IN CASH AND CASH EQUIVALENTS</t>
  </si>
  <si>
    <t xml:space="preserve">EFFECTS OF FOREIGN EXCHANGE RATE CHANGES ON </t>
  </si>
  <si>
    <t xml:space="preserve"> CASH AND CASH EQUIVALENTS</t>
  </si>
  <si>
    <t>CASH AND CASH EQUIVALENTS AT BEGINNING OF THE</t>
  </si>
  <si>
    <t xml:space="preserve"> FINANCIAL PERIOD</t>
  </si>
  <si>
    <t xml:space="preserve">CASH AND CASH EQUIVALENTS AT END OF THE </t>
  </si>
  <si>
    <t>NOTES TO CASH FLOW STATEMENTS</t>
  </si>
  <si>
    <t>Cash and cash equivalents comprise:-</t>
  </si>
  <si>
    <t>(The unaudited Condensed Consolidated Cash Flow Statements should be read in</t>
  </si>
  <si>
    <t>and the accompanying explanatory notes attached to the interim financial statements)</t>
  </si>
  <si>
    <t>As at end of</t>
  </si>
  <si>
    <t>current year</t>
  </si>
  <si>
    <t>quarter ended</t>
  </si>
  <si>
    <t>As at preceding</t>
  </si>
  <si>
    <t>financial</t>
  </si>
  <si>
    <t>year ended</t>
  </si>
  <si>
    <t>Note</t>
  </si>
  <si>
    <t>(Audited)</t>
  </si>
  <si>
    <t>(Unaudited)</t>
  </si>
  <si>
    <t>Individual Period</t>
  </si>
  <si>
    <t>Cummulative Period</t>
  </si>
  <si>
    <t>Quarter Ended</t>
  </si>
  <si>
    <t>Period Ended</t>
  </si>
  <si>
    <t>to Date</t>
  </si>
  <si>
    <t>30.06.2007</t>
  </si>
  <si>
    <t>Balance at 30 June 2007</t>
  </si>
  <si>
    <t>(LOSS) / PROFIT BEFORE TAXATION</t>
  </si>
  <si>
    <t>(LOSS) / PROFIT AFTER TAXATION</t>
  </si>
  <si>
    <t>Loss after taxation for the financial period</t>
  </si>
  <si>
    <t>(Loss) / Profit before taxation</t>
  </si>
  <si>
    <t>30.09.2006</t>
  </si>
  <si>
    <t>AS AT 30 SEPTEMBER 2007</t>
  </si>
  <si>
    <t>30.09.2007</t>
  </si>
  <si>
    <t>FOR THE FIRST QUARTER ENDED 30 SEPTEMBER 2007</t>
  </si>
  <si>
    <t>The results of Khee San Berhad for the period ended 30 September 2007 are as follows:-</t>
  </si>
  <si>
    <t>Annual Financial Report for the financial year ended 30 June 2007 and the accompanying explanatory</t>
  </si>
  <si>
    <t>with the Annual Financial Report for the financial year ended 30 June 2007 and the</t>
  </si>
  <si>
    <t>Balance at 30 September 2006</t>
  </si>
  <si>
    <t>Balance at 1 July 2007</t>
  </si>
  <si>
    <t>Minority</t>
  </si>
  <si>
    <t>Interest</t>
  </si>
  <si>
    <t>with the Annual Financial Report for the financial year ended 30 June 2007 and the accompanying</t>
  </si>
  <si>
    <t>Balance at 1 July 2006 - restated</t>
  </si>
  <si>
    <t>conjunction with the Annual Financial Report for financial year ended 30 June 2007</t>
  </si>
  <si>
    <t>Cash generated from/(used in) operations</t>
  </si>
  <si>
    <t>NET CASH PROVIDED BY/(USED IN) OPERATING ACTIVITIES</t>
  </si>
  <si>
    <t>NET CASH (USED IN)/PROVIDED BY INVESTING ACTIVITIES</t>
  </si>
  <si>
    <t>NET CASH PROVIDED BY/(USED IN) FINANCING ACTIVITIES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</si>
</sst>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00_);\(#,##0.000\)"/>
    <numFmt numFmtId="174" formatCode="#,##0.0_);\(#,##0.0\)"/>
    <numFmt numFmtId="175" formatCode="#,##0.0000_);\(#,##0.0000\)"/>
    <numFmt numFmtId="176" formatCode="#,##0.00000_);\(#,##0.00000\)"/>
    <numFmt numFmtId="177" formatCode="_(* #,##0.0_);_(* \(#,##0.0\);_(* &quot;-&quot;??_);_(@_)"/>
    <numFmt numFmtId="178" formatCode="0.0%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7" fontId="0" fillId="0" borderId="0" xfId="0" applyNumberFormat="1" applyFill="1" applyAlignment="1">
      <alignment horizontal="right"/>
    </xf>
    <xf numFmtId="37" fontId="0" fillId="0" borderId="1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37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37" fontId="0" fillId="0" borderId="0" xfId="0" applyNumberForma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37" fontId="0" fillId="0" borderId="2" xfId="0" applyNumberFormat="1" applyFill="1" applyBorder="1" applyAlignment="1">
      <alignment horizontal="right"/>
    </xf>
    <xf numFmtId="37" fontId="0" fillId="0" borderId="3" xfId="0" applyNumberFormat="1" applyFill="1" applyBorder="1" applyAlignment="1">
      <alignment horizontal="right"/>
    </xf>
    <xf numFmtId="39" fontId="0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37" fontId="0" fillId="0" borderId="0" xfId="0" applyNumberFormat="1" applyFill="1" applyBorder="1" applyAlignment="1">
      <alignment horizontal="right"/>
    </xf>
    <xf numFmtId="37" fontId="0" fillId="0" borderId="1" xfId="0" applyNumberFormat="1" applyFill="1" applyBorder="1" applyAlignment="1">
      <alignment horizontal="center"/>
    </xf>
    <xf numFmtId="37" fontId="0" fillId="0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37" fontId="0" fillId="0" borderId="0" xfId="15" applyNumberFormat="1" applyFill="1" applyAlignment="1">
      <alignment horizontal="right"/>
    </xf>
    <xf numFmtId="0" fontId="0" fillId="0" borderId="0" xfId="0" applyFill="1" applyAlignment="1" quotePrefix="1">
      <alignment/>
    </xf>
    <xf numFmtId="0" fontId="0" fillId="0" borderId="0" xfId="0" applyFill="1" applyAlignment="1" quotePrefix="1">
      <alignment horizontal="center"/>
    </xf>
    <xf numFmtId="39" fontId="0" fillId="0" borderId="0" xfId="0" applyNumberFormat="1" applyFill="1" applyBorder="1" applyAlignment="1">
      <alignment horizontal="right"/>
    </xf>
    <xf numFmtId="37" fontId="0" fillId="0" borderId="0" xfId="0" applyNumberForma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7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172" fontId="0" fillId="0" borderId="0" xfId="15" applyNumberFormat="1" applyFill="1" applyAlignment="1">
      <alignment/>
    </xf>
    <xf numFmtId="172" fontId="0" fillId="0" borderId="0" xfId="15" applyNumberFormat="1" applyFill="1" applyAlignment="1" quotePrefix="1">
      <alignment/>
    </xf>
    <xf numFmtId="172" fontId="0" fillId="0" borderId="3" xfId="15" applyNumberFormat="1" applyFill="1" applyBorder="1" applyAlignment="1">
      <alignment/>
    </xf>
    <xf numFmtId="172" fontId="0" fillId="0" borderId="0" xfId="15" applyNumberFormat="1" applyFill="1" applyAlignment="1">
      <alignment/>
    </xf>
    <xf numFmtId="172" fontId="0" fillId="0" borderId="0" xfId="15" applyNumberFormat="1" applyFill="1" applyAlignment="1">
      <alignment horizontal="right"/>
    </xf>
    <xf numFmtId="172" fontId="0" fillId="0" borderId="0" xfId="15" applyNumberFormat="1" applyFill="1" applyAlignment="1" quotePrefix="1">
      <alignment horizontal="center"/>
    </xf>
    <xf numFmtId="172" fontId="0" fillId="0" borderId="3" xfId="15" applyNumberFormat="1" applyFill="1" applyBorder="1" applyAlignment="1">
      <alignment horizontal="right"/>
    </xf>
    <xf numFmtId="172" fontId="0" fillId="0" borderId="0" xfId="15" applyNumberFormat="1" applyFill="1" applyAlignment="1">
      <alignment/>
    </xf>
    <xf numFmtId="172" fontId="0" fillId="0" borderId="0" xfId="15" applyNumberFormat="1" applyFill="1" applyAlignment="1">
      <alignment horizontal="center"/>
    </xf>
    <xf numFmtId="172" fontId="0" fillId="0" borderId="0" xfId="15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7" fontId="0" fillId="0" borderId="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/>
    </xf>
    <xf numFmtId="37" fontId="0" fillId="0" borderId="0" xfId="15" applyNumberFormat="1" applyFill="1" applyBorder="1" applyAlignment="1">
      <alignment horizontal="right"/>
    </xf>
    <xf numFmtId="172" fontId="0" fillId="0" borderId="0" xfId="15" applyNumberFormat="1" applyFill="1" applyAlignment="1">
      <alignment horizontal="right"/>
    </xf>
    <xf numFmtId="3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5838825" y="1371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76200</xdr:rowOff>
    </xdr:from>
    <xdr:to>
      <xdr:col>2</xdr:col>
      <xdr:colOff>266700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2943225" y="13620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8</xdr:row>
      <xdr:rowOff>95250</xdr:rowOff>
    </xdr:from>
    <xdr:to>
      <xdr:col>5</xdr:col>
      <xdr:colOff>0</xdr:colOff>
      <xdr:row>8</xdr:row>
      <xdr:rowOff>95250</xdr:rowOff>
    </xdr:to>
    <xdr:sp>
      <xdr:nvSpPr>
        <xdr:cNvPr id="3" name="Line 4"/>
        <xdr:cNvSpPr>
          <a:spLocks/>
        </xdr:cNvSpPr>
      </xdr:nvSpPr>
      <xdr:spPr>
        <a:xfrm>
          <a:off x="5010150" y="1543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95250</xdr:rowOff>
    </xdr:from>
    <xdr:to>
      <xdr:col>3</xdr:col>
      <xdr:colOff>209550</xdr:colOff>
      <xdr:row>8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3629025" y="1543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9"/>
  <sheetViews>
    <sheetView tabSelected="1" workbookViewId="0" topLeftCell="A1">
      <selection activeCell="D53" sqref="D53"/>
    </sheetView>
  </sheetViews>
  <sheetFormatPr defaultColWidth="9.140625" defaultRowHeight="12.75"/>
  <cols>
    <col min="1" max="1" width="2.7109375" style="9" customWidth="1"/>
    <col min="2" max="2" width="3.421875" style="9" customWidth="1"/>
    <col min="3" max="3" width="6.421875" style="9" customWidth="1"/>
    <col min="4" max="4" width="34.7109375" style="9" customWidth="1"/>
    <col min="5" max="5" width="9.421875" style="9" customWidth="1"/>
    <col min="6" max="6" width="16.8515625" style="10" customWidth="1"/>
    <col min="7" max="7" width="15.00390625" style="9" customWidth="1"/>
    <col min="8" max="16384" width="9.140625" style="9" customWidth="1"/>
  </cols>
  <sheetData>
    <row r="1" spans="3:6" s="3" customFormat="1" ht="15.75">
      <c r="C1" s="4" t="s">
        <v>71</v>
      </c>
      <c r="F1" s="5"/>
    </row>
    <row r="2" spans="3:6" s="3" customFormat="1" ht="15" customHeight="1">
      <c r="C2" s="6" t="s">
        <v>22</v>
      </c>
      <c r="F2" s="5"/>
    </row>
    <row r="3" spans="3:6" s="3" customFormat="1" ht="15">
      <c r="C3" s="6"/>
      <c r="F3" s="5"/>
    </row>
    <row r="4" spans="3:6" s="7" customFormat="1" ht="12.75">
      <c r="C4" s="4" t="s">
        <v>23</v>
      </c>
      <c r="F4" s="8"/>
    </row>
    <row r="5" ht="12.75">
      <c r="C5" s="4" t="s">
        <v>114</v>
      </c>
    </row>
    <row r="6" spans="3:7" ht="12.75">
      <c r="C6" s="6"/>
      <c r="F6" s="11"/>
      <c r="G6" s="12"/>
    </row>
    <row r="7" spans="3:7" ht="12.75">
      <c r="C7" s="6"/>
      <c r="F7" s="11" t="s">
        <v>93</v>
      </c>
      <c r="G7" s="12" t="s">
        <v>96</v>
      </c>
    </row>
    <row r="8" spans="3:7" ht="12.75">
      <c r="C8" s="6"/>
      <c r="F8" s="11" t="s">
        <v>94</v>
      </c>
      <c r="G8" s="12" t="s">
        <v>97</v>
      </c>
    </row>
    <row r="9" spans="3:7" ht="12.75">
      <c r="C9" s="6"/>
      <c r="F9" s="11" t="s">
        <v>95</v>
      </c>
      <c r="G9" s="12" t="s">
        <v>98</v>
      </c>
    </row>
    <row r="10" spans="5:7" ht="12.75">
      <c r="E10" s="13" t="s">
        <v>99</v>
      </c>
      <c r="F10" s="11" t="s">
        <v>115</v>
      </c>
      <c r="G10" s="11" t="s">
        <v>107</v>
      </c>
    </row>
    <row r="11" spans="6:7" ht="12.75">
      <c r="F11" s="11" t="s">
        <v>0</v>
      </c>
      <c r="G11" s="11" t="s">
        <v>0</v>
      </c>
    </row>
    <row r="12" spans="6:7" ht="12.75">
      <c r="F12" s="11" t="s">
        <v>101</v>
      </c>
      <c r="G12" s="11" t="s">
        <v>100</v>
      </c>
    </row>
    <row r="13" spans="6:7" ht="12.75">
      <c r="F13" s="11"/>
      <c r="G13" s="11"/>
    </row>
    <row r="14" spans="6:7" ht="12.75">
      <c r="F14" s="11"/>
      <c r="G14" s="11"/>
    </row>
    <row r="15" spans="1:7" ht="12.75">
      <c r="A15" s="22"/>
      <c r="B15" s="22"/>
      <c r="C15" s="6" t="s">
        <v>24</v>
      </c>
      <c r="F15" s="1"/>
      <c r="G15" s="1"/>
    </row>
    <row r="16" spans="1:7" ht="12.75">
      <c r="A16" s="22"/>
      <c r="B16" s="22"/>
      <c r="C16" s="6" t="s">
        <v>25</v>
      </c>
      <c r="F16" s="1"/>
      <c r="G16" s="1"/>
    </row>
    <row r="17" spans="3:7" ht="13.5" customHeight="1">
      <c r="C17" s="9" t="s">
        <v>1</v>
      </c>
      <c r="F17" s="1">
        <v>40819</v>
      </c>
      <c r="G17" s="1">
        <v>40374</v>
      </c>
    </row>
    <row r="18" spans="3:7" ht="13.5" customHeight="1">
      <c r="C18" s="9" t="s">
        <v>26</v>
      </c>
      <c r="F18" s="1">
        <v>3410</v>
      </c>
      <c r="G18" s="1">
        <v>3410</v>
      </c>
    </row>
    <row r="19" spans="3:7" ht="12.75">
      <c r="C19" s="9" t="s">
        <v>2</v>
      </c>
      <c r="F19" s="2">
        <f>56</f>
        <v>56</v>
      </c>
      <c r="G19" s="2">
        <f>56</f>
        <v>56</v>
      </c>
    </row>
    <row r="20" spans="3:7" ht="12.75">
      <c r="C20" s="6"/>
      <c r="F20" s="1">
        <f>SUM(F17:F19)</f>
        <v>44285</v>
      </c>
      <c r="G20" s="1">
        <f>SUM(G17:G19)</f>
        <v>43840</v>
      </c>
    </row>
    <row r="21" spans="6:7" ht="12.75">
      <c r="F21" s="1"/>
      <c r="G21" s="1"/>
    </row>
    <row r="22" spans="3:7" ht="12.75">
      <c r="C22" s="6" t="s">
        <v>27</v>
      </c>
      <c r="F22" s="1"/>
      <c r="G22" s="1"/>
    </row>
    <row r="23" spans="3:7" ht="12.75">
      <c r="C23" s="9" t="s">
        <v>3</v>
      </c>
      <c r="F23" s="1">
        <v>11977</v>
      </c>
      <c r="G23" s="1">
        <f>10749-1603</f>
        <v>9146</v>
      </c>
    </row>
    <row r="24" spans="3:7" ht="12.75">
      <c r="C24" s="9" t="s">
        <v>4</v>
      </c>
      <c r="F24" s="1">
        <f>10798+20</f>
        <v>10818</v>
      </c>
      <c r="G24" s="1">
        <f>10001+804+2319+218</f>
        <v>13342</v>
      </c>
    </row>
    <row r="25" spans="3:7" ht="12.75">
      <c r="C25" s="9" t="s">
        <v>5</v>
      </c>
      <c r="F25" s="1">
        <v>11581</v>
      </c>
      <c r="G25" s="1">
        <f>8148+3598</f>
        <v>11746</v>
      </c>
    </row>
    <row r="26" spans="3:7" ht="12.75">
      <c r="C26" s="6"/>
      <c r="F26" s="14">
        <f>SUM(F23:F25)</f>
        <v>34376</v>
      </c>
      <c r="G26" s="14">
        <f>SUM(G23:G25)</f>
        <v>34234</v>
      </c>
    </row>
    <row r="27" spans="3:7" ht="13.5" thickBot="1">
      <c r="C27" s="6" t="s">
        <v>28</v>
      </c>
      <c r="F27" s="15">
        <f>F20+F26</f>
        <v>78661</v>
      </c>
      <c r="G27" s="15">
        <f>G20+G26</f>
        <v>78074</v>
      </c>
    </row>
    <row r="28" spans="6:7" ht="12.75">
      <c r="F28" s="1"/>
      <c r="G28" s="1"/>
    </row>
    <row r="29" spans="3:7" ht="12.75">
      <c r="C29" s="6" t="s">
        <v>29</v>
      </c>
      <c r="F29" s="1"/>
      <c r="G29" s="1"/>
    </row>
    <row r="30" spans="3:7" ht="12.75">
      <c r="C30" s="6" t="s">
        <v>30</v>
      </c>
      <c r="F30" s="1"/>
      <c r="G30" s="1"/>
    </row>
    <row r="31" spans="3:7" ht="12.75">
      <c r="C31" s="9" t="s">
        <v>7</v>
      </c>
      <c r="F31" s="1">
        <v>60000</v>
      </c>
      <c r="G31" s="1">
        <v>60000</v>
      </c>
    </row>
    <row r="32" spans="3:7" ht="12.75">
      <c r="C32" s="9" t="s">
        <v>8</v>
      </c>
      <c r="F32" s="1">
        <v>-17444</v>
      </c>
      <c r="G32" s="1">
        <v>-17444</v>
      </c>
    </row>
    <row r="33" spans="3:8" ht="12.75">
      <c r="C33" s="9" t="s">
        <v>9</v>
      </c>
      <c r="F33" s="1">
        <f>10726+100</f>
        <v>10826</v>
      </c>
      <c r="G33" s="1">
        <f>12905-1603+433</f>
        <v>11735</v>
      </c>
      <c r="H33" s="37"/>
    </row>
    <row r="34" spans="3:7" ht="12.75">
      <c r="C34" s="9" t="s">
        <v>10</v>
      </c>
      <c r="F34" s="1">
        <v>2410</v>
      </c>
      <c r="G34" s="1">
        <v>2356</v>
      </c>
    </row>
    <row r="35" spans="3:7" ht="12.75">
      <c r="C35" s="38" t="s">
        <v>31</v>
      </c>
      <c r="F35" s="14">
        <f>SUM(F31:F34)</f>
        <v>55792</v>
      </c>
      <c r="G35" s="14">
        <f>SUM(G31:G34)</f>
        <v>56647</v>
      </c>
    </row>
    <row r="36" spans="6:7" ht="12.75">
      <c r="F36" s="1"/>
      <c r="G36" s="1"/>
    </row>
    <row r="37" spans="6:7" ht="12.75">
      <c r="F37" s="1"/>
      <c r="G37" s="1"/>
    </row>
    <row r="38" spans="3:7" ht="12.75">
      <c r="C38" s="6" t="s">
        <v>32</v>
      </c>
      <c r="F38" s="1"/>
      <c r="G38" s="1"/>
    </row>
    <row r="39" spans="3:7" ht="12.75">
      <c r="C39" s="9" t="s">
        <v>33</v>
      </c>
      <c r="E39" s="18">
        <v>21</v>
      </c>
      <c r="F39" s="1">
        <v>0</v>
      </c>
      <c r="G39" s="1">
        <v>0</v>
      </c>
    </row>
    <row r="40" spans="3:7" ht="12.75">
      <c r="C40" s="9" t="s">
        <v>11</v>
      </c>
      <c r="F40" s="1">
        <f>2758-433-100</f>
        <v>2225</v>
      </c>
      <c r="G40" s="1">
        <f>2758-433</f>
        <v>2325</v>
      </c>
    </row>
    <row r="41" spans="3:7" ht="12.75">
      <c r="C41" s="9" t="s">
        <v>34</v>
      </c>
      <c r="F41" s="2">
        <v>226</v>
      </c>
      <c r="G41" s="2">
        <v>226</v>
      </c>
    </row>
    <row r="42" spans="3:7" ht="12.75">
      <c r="C42" s="6"/>
      <c r="F42" s="1">
        <f>SUM(F39:F41)</f>
        <v>2451</v>
      </c>
      <c r="G42" s="1">
        <f>SUM(G39:G41)</f>
        <v>2551</v>
      </c>
    </row>
    <row r="43" spans="6:7" ht="12.75">
      <c r="F43" s="1"/>
      <c r="G43" s="1"/>
    </row>
    <row r="44" spans="3:7" ht="12.75">
      <c r="C44" s="6" t="s">
        <v>35</v>
      </c>
      <c r="F44" s="1"/>
      <c r="G44" s="1"/>
    </row>
    <row r="45" spans="3:7" ht="12.75">
      <c r="C45" s="9" t="s">
        <v>6</v>
      </c>
      <c r="F45" s="1">
        <f>10640-227</f>
        <v>10413</v>
      </c>
      <c r="G45" s="1">
        <f>5637+3778-226+7</f>
        <v>9196</v>
      </c>
    </row>
    <row r="46" spans="3:7" ht="12.75">
      <c r="C46" s="9" t="s">
        <v>36</v>
      </c>
      <c r="E46" s="18">
        <v>21</v>
      </c>
      <c r="F46" s="2">
        <v>10005</v>
      </c>
      <c r="G46" s="2">
        <f>2822+6569+289</f>
        <v>9680</v>
      </c>
    </row>
    <row r="47" spans="3:7" ht="12.75">
      <c r="C47" s="6"/>
      <c r="F47" s="14">
        <f>SUM(F45:F46)</f>
        <v>20418</v>
      </c>
      <c r="G47" s="14">
        <f>SUM(G45:G46)</f>
        <v>18876</v>
      </c>
    </row>
    <row r="48" spans="3:7" ht="12.75">
      <c r="C48" s="6" t="s">
        <v>37</v>
      </c>
      <c r="F48" s="1">
        <f>F42+F47</f>
        <v>22869</v>
      </c>
      <c r="G48" s="1">
        <f>G42+G47</f>
        <v>21427</v>
      </c>
    </row>
    <row r="49" spans="3:7" ht="12.75">
      <c r="C49" s="6"/>
      <c r="F49" s="1"/>
      <c r="G49" s="1"/>
    </row>
    <row r="50" spans="3:7" ht="13.5" thickBot="1">
      <c r="C50" s="6" t="s">
        <v>38</v>
      </c>
      <c r="F50" s="15">
        <f>F35+F48</f>
        <v>78661</v>
      </c>
      <c r="G50" s="15">
        <f>G35+G48</f>
        <v>78074</v>
      </c>
    </row>
    <row r="51" spans="6:7" ht="12.75">
      <c r="F51" s="1"/>
      <c r="G51" s="1"/>
    </row>
    <row r="52" spans="3:7" ht="15" customHeight="1">
      <c r="C52" s="27" t="s">
        <v>39</v>
      </c>
      <c r="F52" s="16">
        <f>+(F35)/F31*100</f>
        <v>92.98666666666666</v>
      </c>
      <c r="G52" s="16">
        <f>+(G35)/G31*100</f>
        <v>94.41166666666668</v>
      </c>
    </row>
    <row r="53" ht="12.75">
      <c r="G53" s="10"/>
    </row>
    <row r="54" ht="12.75">
      <c r="G54" s="10"/>
    </row>
    <row r="55" ht="12.75">
      <c r="C55" s="6" t="s">
        <v>40</v>
      </c>
    </row>
    <row r="56" spans="3:7" ht="12.75">
      <c r="C56" s="6" t="s">
        <v>119</v>
      </c>
      <c r="D56" s="37"/>
      <c r="E56" s="37"/>
      <c r="F56" s="9"/>
      <c r="G56" s="10"/>
    </row>
    <row r="57" spans="3:7" ht="12.75">
      <c r="C57" s="6" t="s">
        <v>41</v>
      </c>
      <c r="D57" s="37"/>
      <c r="E57" s="37"/>
      <c r="F57" s="9"/>
      <c r="G57" s="10"/>
    </row>
    <row r="58" spans="4:7" ht="12.75">
      <c r="D58" s="37"/>
      <c r="E58" s="37"/>
      <c r="F58" s="9"/>
      <c r="G58" s="10"/>
    </row>
    <row r="59" ht="12.75">
      <c r="G59" s="10"/>
    </row>
  </sheetData>
  <printOptions/>
  <pageMargins left="0.58" right="0.16" top="0.39" bottom="0.5" header="0.16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H51"/>
  <sheetViews>
    <sheetView workbookViewId="0" topLeftCell="A19">
      <selection activeCell="K37" sqref="K37"/>
    </sheetView>
  </sheetViews>
  <sheetFormatPr defaultColWidth="9.140625" defaultRowHeight="12.75"/>
  <cols>
    <col min="1" max="1" width="2.7109375" style="9" customWidth="1"/>
    <col min="2" max="2" width="32.57421875" style="9" customWidth="1"/>
    <col min="3" max="3" width="8.00390625" style="9" customWidth="1"/>
    <col min="4" max="4" width="14.28125" style="10" customWidth="1"/>
    <col min="5" max="5" width="15.7109375" style="10" customWidth="1"/>
    <col min="6" max="6" width="13.7109375" style="18" customWidth="1"/>
    <col min="7" max="7" width="15.140625" style="9" customWidth="1"/>
    <col min="8" max="8" width="7.7109375" style="9" customWidth="1"/>
    <col min="9" max="16384" width="9.140625" style="9" customWidth="1"/>
  </cols>
  <sheetData>
    <row r="1" spans="2:5" s="3" customFormat="1" ht="15.75">
      <c r="B1" s="4" t="s">
        <v>71</v>
      </c>
      <c r="C1" s="4"/>
      <c r="D1" s="5"/>
      <c r="E1" s="5"/>
    </row>
    <row r="2" spans="2:5" s="3" customFormat="1" ht="15">
      <c r="B2" s="6" t="s">
        <v>22</v>
      </c>
      <c r="C2" s="6"/>
      <c r="D2" s="5"/>
      <c r="E2" s="5"/>
    </row>
    <row r="3" spans="2:5" s="3" customFormat="1" ht="15">
      <c r="B3" s="4"/>
      <c r="C3" s="4"/>
      <c r="D3" s="5"/>
      <c r="E3" s="5"/>
    </row>
    <row r="4" spans="2:5" s="3" customFormat="1" ht="15">
      <c r="B4" s="4" t="s">
        <v>12</v>
      </c>
      <c r="C4" s="4"/>
      <c r="D4" s="5"/>
      <c r="E4" s="5"/>
    </row>
    <row r="5" spans="2:5" s="7" customFormat="1" ht="12.75">
      <c r="B5" s="4" t="s">
        <v>116</v>
      </c>
      <c r="C5" s="4"/>
      <c r="D5" s="8"/>
      <c r="E5" s="8"/>
    </row>
    <row r="6" spans="2:5" s="7" customFormat="1" ht="12.75">
      <c r="B6" s="4"/>
      <c r="C6" s="4"/>
      <c r="D6" s="8"/>
      <c r="E6" s="8"/>
    </row>
    <row r="7" spans="4:5" s="7" customFormat="1" ht="11.25">
      <c r="D7" s="8"/>
      <c r="E7" s="8"/>
    </row>
    <row r="8" spans="2:5" s="7" customFormat="1" ht="12.75">
      <c r="B8" s="17" t="s">
        <v>117</v>
      </c>
      <c r="C8" s="17"/>
      <c r="D8" s="8"/>
      <c r="E8" s="8"/>
    </row>
    <row r="9" spans="2:5" s="7" customFormat="1" ht="12.75">
      <c r="B9" s="17"/>
      <c r="C9" s="17"/>
      <c r="D9" s="8"/>
      <c r="E9" s="8"/>
    </row>
    <row r="10" spans="2:5" ht="12.75">
      <c r="B10" s="6"/>
      <c r="C10" s="6"/>
      <c r="D10" s="11"/>
      <c r="E10" s="11"/>
    </row>
    <row r="11" spans="2:7" ht="12.75">
      <c r="B11" s="6"/>
      <c r="C11" s="6"/>
      <c r="D11" s="65" t="s">
        <v>102</v>
      </c>
      <c r="E11" s="65"/>
      <c r="F11" s="66" t="s">
        <v>103</v>
      </c>
      <c r="G11" s="66"/>
    </row>
    <row r="12" spans="2:7" ht="12.75">
      <c r="B12" s="6"/>
      <c r="C12" s="6"/>
      <c r="D12" s="19"/>
      <c r="E12" s="11" t="s">
        <v>13</v>
      </c>
      <c r="F12" s="12" t="s">
        <v>14</v>
      </c>
      <c r="G12" s="11" t="s">
        <v>13</v>
      </c>
    </row>
    <row r="13" spans="2:7" ht="12.75">
      <c r="B13" s="6"/>
      <c r="C13" s="6"/>
      <c r="D13" s="11" t="s">
        <v>15</v>
      </c>
      <c r="E13" s="11" t="s">
        <v>16</v>
      </c>
      <c r="F13" s="12" t="s">
        <v>17</v>
      </c>
      <c r="G13" s="11" t="s">
        <v>16</v>
      </c>
    </row>
    <row r="14" spans="2:7" s="21" customFormat="1" ht="12.75">
      <c r="B14" s="20"/>
      <c r="C14" s="20"/>
      <c r="D14" s="11" t="s">
        <v>104</v>
      </c>
      <c r="E14" s="11" t="s">
        <v>104</v>
      </c>
      <c r="F14" s="12" t="s">
        <v>18</v>
      </c>
      <c r="G14" s="11" t="s">
        <v>105</v>
      </c>
    </row>
    <row r="15" spans="2:7" ht="12.75">
      <c r="B15" s="22"/>
      <c r="C15" s="13" t="s">
        <v>99</v>
      </c>
      <c r="D15" s="23" t="s">
        <v>115</v>
      </c>
      <c r="E15" s="23" t="s">
        <v>113</v>
      </c>
      <c r="F15" s="23" t="s">
        <v>115</v>
      </c>
      <c r="G15" s="23" t="s">
        <v>113</v>
      </c>
    </row>
    <row r="16" spans="2:7" ht="12.75">
      <c r="B16" s="22"/>
      <c r="C16" s="22"/>
      <c r="D16" s="11" t="s">
        <v>0</v>
      </c>
      <c r="E16" s="11" t="s">
        <v>0</v>
      </c>
      <c r="F16" s="11" t="s">
        <v>0</v>
      </c>
      <c r="G16" s="11" t="s">
        <v>0</v>
      </c>
    </row>
    <row r="17" spans="2:7" ht="12.75">
      <c r="B17" s="22"/>
      <c r="C17" s="22"/>
      <c r="D17" s="11" t="s">
        <v>101</v>
      </c>
      <c r="E17" s="11" t="s">
        <v>101</v>
      </c>
      <c r="F17" s="11" t="s">
        <v>101</v>
      </c>
      <c r="G17" s="11" t="s">
        <v>101</v>
      </c>
    </row>
    <row r="18" spans="2:7" ht="12.75">
      <c r="B18" s="22"/>
      <c r="C18" s="22"/>
      <c r="D18" s="24"/>
      <c r="E18" s="19"/>
      <c r="F18" s="19"/>
      <c r="G18" s="11"/>
    </row>
    <row r="19" spans="2:7" ht="12.75">
      <c r="B19" s="22"/>
      <c r="C19" s="22"/>
      <c r="D19" s="25"/>
      <c r="E19" s="25"/>
      <c r="F19" s="26"/>
      <c r="G19" s="1"/>
    </row>
    <row r="20" spans="2:7" ht="12.75">
      <c r="B20" s="27" t="s">
        <v>42</v>
      </c>
      <c r="C20" s="32">
        <v>8</v>
      </c>
      <c r="D20" s="1">
        <v>13981</v>
      </c>
      <c r="E20" s="1">
        <v>16986</v>
      </c>
      <c r="F20" s="1">
        <v>13981</v>
      </c>
      <c r="G20" s="1">
        <v>16986</v>
      </c>
    </row>
    <row r="21" spans="2:7" ht="12.75">
      <c r="B21" s="6"/>
      <c r="C21" s="6"/>
      <c r="D21" s="1"/>
      <c r="E21" s="1"/>
      <c r="F21" s="1"/>
      <c r="G21" s="1"/>
    </row>
    <row r="22" spans="2:7" ht="12.75">
      <c r="B22" s="9" t="s">
        <v>43</v>
      </c>
      <c r="D22" s="28">
        <v>-13197</v>
      </c>
      <c r="E22" s="28">
        <v>-14984</v>
      </c>
      <c r="F22" s="28">
        <v>-13197</v>
      </c>
      <c r="G22" s="28">
        <v>-14984</v>
      </c>
    </row>
    <row r="23" spans="4:7" ht="12.75">
      <c r="D23" s="29"/>
      <c r="E23" s="29"/>
      <c r="F23" s="29"/>
      <c r="G23" s="30"/>
    </row>
    <row r="24" spans="2:7" ht="12.75">
      <c r="B24" s="9" t="s">
        <v>44</v>
      </c>
      <c r="D24" s="1">
        <f>SUM(D20:D22)</f>
        <v>784</v>
      </c>
      <c r="E24" s="1">
        <f>SUM(E20:E22)</f>
        <v>2002</v>
      </c>
      <c r="F24" s="1">
        <f>SUM(F20:F22)</f>
        <v>784</v>
      </c>
      <c r="G24" s="1">
        <f>SUM(G20:G22)</f>
        <v>2002</v>
      </c>
    </row>
    <row r="25" spans="4:7" ht="12.75">
      <c r="D25" s="1"/>
      <c r="E25" s="1"/>
      <c r="F25" s="1"/>
      <c r="G25" s="1"/>
    </row>
    <row r="26" spans="2:7" ht="12.75">
      <c r="B26" s="9" t="s">
        <v>45</v>
      </c>
      <c r="D26" s="1">
        <v>331</v>
      </c>
      <c r="E26" s="1">
        <f>175+68</f>
        <v>243</v>
      </c>
      <c r="F26" s="1">
        <v>331</v>
      </c>
      <c r="G26" s="1">
        <f>175+68</f>
        <v>243</v>
      </c>
    </row>
    <row r="27" spans="4:7" ht="12.75">
      <c r="D27" s="1"/>
      <c r="E27" s="1"/>
      <c r="F27" s="1"/>
      <c r="G27" s="1"/>
    </row>
    <row r="28" spans="2:8" ht="12.75">
      <c r="B28" s="9" t="s">
        <v>46</v>
      </c>
      <c r="D28" s="28">
        <v>-2010</v>
      </c>
      <c r="E28" s="28">
        <v>-1966</v>
      </c>
      <c r="F28" s="28">
        <v>-2010</v>
      </c>
      <c r="G28" s="28">
        <v>-1966</v>
      </c>
      <c r="H28" s="31"/>
    </row>
    <row r="29" spans="4:7" ht="12.75">
      <c r="D29" s="28"/>
      <c r="E29" s="28"/>
      <c r="F29" s="28"/>
      <c r="G29" s="28"/>
    </row>
    <row r="30" spans="2:7" ht="12.75">
      <c r="B30" s="9" t="s">
        <v>47</v>
      </c>
      <c r="D30" s="28">
        <v>-114</v>
      </c>
      <c r="E30" s="28">
        <v>-121</v>
      </c>
      <c r="F30" s="28">
        <v>-114</v>
      </c>
      <c r="G30" s="28">
        <v>-121</v>
      </c>
    </row>
    <row r="31" spans="4:7" ht="12.75">
      <c r="D31" s="2"/>
      <c r="E31" s="2"/>
      <c r="F31" s="2"/>
      <c r="G31" s="2"/>
    </row>
    <row r="32" spans="2:7" ht="12.75">
      <c r="B32" s="27" t="s">
        <v>109</v>
      </c>
      <c r="C32" s="27"/>
      <c r="D32" s="1">
        <f>SUM(D24:D30)</f>
        <v>-1009</v>
      </c>
      <c r="E32" s="1">
        <f>SUM(E24:E30)</f>
        <v>158</v>
      </c>
      <c r="F32" s="1">
        <f>SUM(F24:F30)</f>
        <v>-1009</v>
      </c>
      <c r="G32" s="1">
        <f>SUM(G24:G30)</f>
        <v>158</v>
      </c>
    </row>
    <row r="33" spans="2:7" ht="12.75">
      <c r="B33" s="27"/>
      <c r="C33" s="27"/>
      <c r="D33" s="1"/>
      <c r="E33" s="1"/>
      <c r="F33" s="1"/>
      <c r="G33" s="1"/>
    </row>
    <row r="34" spans="2:7" ht="12.75">
      <c r="B34" s="27" t="s">
        <v>48</v>
      </c>
      <c r="C34" s="32">
        <v>17</v>
      </c>
      <c r="D34" s="28">
        <v>100</v>
      </c>
      <c r="E34" s="28">
        <v>2</v>
      </c>
      <c r="F34" s="28">
        <v>100</v>
      </c>
      <c r="G34" s="28">
        <v>2</v>
      </c>
    </row>
    <row r="35" spans="2:7" ht="12.75">
      <c r="B35" s="27"/>
      <c r="C35" s="27"/>
      <c r="D35" s="28"/>
      <c r="E35" s="28"/>
      <c r="F35" s="28"/>
      <c r="G35" s="28"/>
    </row>
    <row r="36" spans="2:7" ht="13.5" thickBot="1">
      <c r="B36" s="27" t="s">
        <v>110</v>
      </c>
      <c r="C36" s="27"/>
      <c r="D36" s="15">
        <f>SUM(D32:D34)</f>
        <v>-909</v>
      </c>
      <c r="E36" s="15">
        <f>SUM(E32:E34)</f>
        <v>160</v>
      </c>
      <c r="F36" s="15">
        <f>SUM(F32:F34)</f>
        <v>-909</v>
      </c>
      <c r="G36" s="15">
        <f>SUM(G32:G34)</f>
        <v>160</v>
      </c>
    </row>
    <row r="37" spans="2:7" ht="12.75">
      <c r="B37" s="6"/>
      <c r="C37" s="6"/>
      <c r="D37" s="1"/>
      <c r="E37" s="1"/>
      <c r="F37" s="1"/>
      <c r="G37" s="1"/>
    </row>
    <row r="38" spans="2:7" ht="12.75">
      <c r="B38" s="27" t="s">
        <v>49</v>
      </c>
      <c r="C38" s="27"/>
      <c r="D38" s="1"/>
      <c r="E38" s="1"/>
      <c r="F38" s="1"/>
      <c r="G38" s="1"/>
    </row>
    <row r="39" spans="2:7" ht="12.75">
      <c r="B39" s="27" t="s">
        <v>50</v>
      </c>
      <c r="C39" s="27"/>
      <c r="D39" s="1">
        <f>+D36</f>
        <v>-909</v>
      </c>
      <c r="E39" s="1">
        <f>+E36</f>
        <v>160</v>
      </c>
      <c r="F39" s="1">
        <f>+F36</f>
        <v>-909</v>
      </c>
      <c r="G39" s="1">
        <f>+G36</f>
        <v>160</v>
      </c>
    </row>
    <row r="40" spans="2:7" ht="12.75">
      <c r="B40" s="27" t="s">
        <v>51</v>
      </c>
      <c r="C40" s="27"/>
      <c r="D40" s="33">
        <v>0</v>
      </c>
      <c r="E40" s="33"/>
      <c r="F40" s="33">
        <v>0</v>
      </c>
      <c r="G40" s="33"/>
    </row>
    <row r="41" spans="2:7" ht="13.5" thickBot="1">
      <c r="B41" s="27" t="s">
        <v>110</v>
      </c>
      <c r="C41" s="27"/>
      <c r="D41" s="15">
        <f>SUM(D39:D40)</f>
        <v>-909</v>
      </c>
      <c r="E41" s="15">
        <f>SUM(E39:E40)</f>
        <v>160</v>
      </c>
      <c r="F41" s="15">
        <f>SUM(F39:F40)</f>
        <v>-909</v>
      </c>
      <c r="G41" s="15">
        <f>SUM(G39:G40)</f>
        <v>160</v>
      </c>
    </row>
    <row r="42" spans="4:7" ht="12.75">
      <c r="D42" s="1"/>
      <c r="E42" s="1"/>
      <c r="F42" s="1"/>
      <c r="G42" s="1"/>
    </row>
    <row r="43" spans="2:7" ht="12.75">
      <c r="B43" s="9" t="s">
        <v>52</v>
      </c>
      <c r="D43" s="1"/>
      <c r="E43" s="1"/>
      <c r="F43" s="1"/>
      <c r="G43" s="1"/>
    </row>
    <row r="44" spans="2:7" ht="12.75">
      <c r="B44" s="34" t="s">
        <v>53</v>
      </c>
      <c r="C44" s="35">
        <v>25</v>
      </c>
      <c r="D44" s="36">
        <f>+D41/60000*100</f>
        <v>-1.5150000000000001</v>
      </c>
      <c r="E44" s="36">
        <f>+E41/60000*100</f>
        <v>0.26666666666666666</v>
      </c>
      <c r="F44" s="36">
        <f>+F41/60000*100</f>
        <v>-1.5150000000000001</v>
      </c>
      <c r="G44" s="36">
        <f>+G41/60000*100</f>
        <v>0.26666666666666666</v>
      </c>
    </row>
    <row r="45" spans="2:7" ht="12.75">
      <c r="B45" s="34" t="s">
        <v>54</v>
      </c>
      <c r="C45" s="34"/>
      <c r="D45" s="36" t="s">
        <v>55</v>
      </c>
      <c r="E45" s="36" t="s">
        <v>55</v>
      </c>
      <c r="F45" s="36" t="s">
        <v>55</v>
      </c>
      <c r="G45" s="36" t="s">
        <v>55</v>
      </c>
    </row>
    <row r="46" spans="4:7" ht="12.75">
      <c r="D46" s="1"/>
      <c r="E46" s="1"/>
      <c r="F46" s="26"/>
      <c r="G46" s="26"/>
    </row>
    <row r="48" spans="2:3" ht="12.75">
      <c r="B48" s="6" t="s">
        <v>72</v>
      </c>
      <c r="C48" s="6"/>
    </row>
    <row r="49" spans="2:3" ht="12.75">
      <c r="B49" s="6" t="s">
        <v>118</v>
      </c>
      <c r="C49" s="6"/>
    </row>
    <row r="50" spans="2:3" ht="12.75">
      <c r="B50" s="6" t="s">
        <v>70</v>
      </c>
      <c r="C50" s="6"/>
    </row>
    <row r="51" spans="2:3" ht="12.75">
      <c r="B51" s="6"/>
      <c r="C51" s="6"/>
    </row>
  </sheetData>
  <mergeCells count="2">
    <mergeCell ref="D11:E11"/>
    <mergeCell ref="F11:G11"/>
  </mergeCells>
  <printOptions/>
  <pageMargins left="0.2" right="0.16" top="0.63" bottom="0.46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I55"/>
  <sheetViews>
    <sheetView workbookViewId="0" topLeftCell="A22">
      <selection activeCell="F14" sqref="F14"/>
    </sheetView>
  </sheetViews>
  <sheetFormatPr defaultColWidth="9.140625" defaultRowHeight="12.75"/>
  <cols>
    <col min="1" max="1" width="2.7109375" style="9" customWidth="1"/>
    <col min="2" max="2" width="40.57421875" style="9" customWidth="1"/>
    <col min="3" max="3" width="11.00390625" style="9" customWidth="1"/>
    <col min="4" max="4" width="10.8515625" style="10" customWidth="1"/>
    <col min="5" max="5" width="12.57421875" style="10" customWidth="1"/>
    <col min="6" max="6" width="13.28125" style="10" customWidth="1"/>
    <col min="7" max="7" width="11.421875" style="10" customWidth="1"/>
    <col min="8" max="8" width="10.28125" style="10" customWidth="1"/>
    <col min="9" max="9" width="9.140625" style="37" customWidth="1"/>
    <col min="10" max="16384" width="9.140625" style="9" customWidth="1"/>
  </cols>
  <sheetData>
    <row r="1" spans="2:9" s="3" customFormat="1" ht="15.75">
      <c r="B1" s="4" t="s">
        <v>71</v>
      </c>
      <c r="C1" s="39"/>
      <c r="D1" s="5"/>
      <c r="E1" s="5"/>
      <c r="F1" s="5"/>
      <c r="G1" s="5"/>
      <c r="H1" s="5"/>
      <c r="I1" s="40"/>
    </row>
    <row r="2" spans="2:9" s="3" customFormat="1" ht="15.75">
      <c r="B2" s="6" t="s">
        <v>22</v>
      </c>
      <c r="C2" s="39"/>
      <c r="D2" s="5"/>
      <c r="E2" s="5"/>
      <c r="F2" s="5"/>
      <c r="G2" s="5"/>
      <c r="H2" s="5"/>
      <c r="I2" s="40"/>
    </row>
    <row r="3" spans="2:9" s="3" customFormat="1" ht="15.75">
      <c r="B3" s="4"/>
      <c r="C3" s="39"/>
      <c r="D3" s="5"/>
      <c r="E3" s="5"/>
      <c r="F3" s="5"/>
      <c r="G3" s="5"/>
      <c r="H3" s="5"/>
      <c r="I3" s="40"/>
    </row>
    <row r="4" spans="2:9" s="3" customFormat="1" ht="15.75">
      <c r="B4" s="4" t="s">
        <v>19</v>
      </c>
      <c r="C4" s="39"/>
      <c r="D4" s="5"/>
      <c r="E4" s="5"/>
      <c r="F4" s="5"/>
      <c r="G4" s="5"/>
      <c r="H4" s="5"/>
      <c r="I4" s="40"/>
    </row>
    <row r="5" spans="2:9" s="7" customFormat="1" ht="12.75">
      <c r="B5" s="4" t="s">
        <v>116</v>
      </c>
      <c r="C5" s="41"/>
      <c r="D5" s="8"/>
      <c r="E5" s="8"/>
      <c r="F5" s="8"/>
      <c r="G5" s="8"/>
      <c r="H5" s="8"/>
      <c r="I5" s="42"/>
    </row>
    <row r="6" spans="2:9" s="7" customFormat="1" ht="12.75">
      <c r="B6" s="4"/>
      <c r="C6" s="41"/>
      <c r="D6" s="8"/>
      <c r="E6" s="8"/>
      <c r="F6" s="8"/>
      <c r="G6" s="8"/>
      <c r="H6" s="8"/>
      <c r="I6" s="42"/>
    </row>
    <row r="7" spans="2:9" s="7" customFormat="1" ht="12.75">
      <c r="B7" s="4"/>
      <c r="C7" s="41"/>
      <c r="D7" s="8"/>
      <c r="E7" s="8"/>
      <c r="F7" s="8"/>
      <c r="G7" s="8"/>
      <c r="H7" s="8"/>
      <c r="I7" s="42"/>
    </row>
    <row r="8" spans="3:7" ht="12.75">
      <c r="C8" s="66" t="s">
        <v>56</v>
      </c>
      <c r="D8" s="66"/>
      <c r="E8" s="66"/>
      <c r="F8" s="66"/>
      <c r="G8" s="12"/>
    </row>
    <row r="9" spans="4:7" ht="12.75">
      <c r="D9" s="65" t="s">
        <v>57</v>
      </c>
      <c r="E9" s="65"/>
      <c r="F9" s="11" t="s">
        <v>20</v>
      </c>
      <c r="G9" s="11"/>
    </row>
    <row r="10" spans="3:8" ht="12.75">
      <c r="C10" s="6"/>
      <c r="D10" s="11"/>
      <c r="E10" s="11" t="s">
        <v>58</v>
      </c>
      <c r="F10" s="11"/>
      <c r="G10" s="11"/>
      <c r="H10" s="11"/>
    </row>
    <row r="11" spans="3:8" ht="12.75">
      <c r="C11" s="12" t="s">
        <v>59</v>
      </c>
      <c r="D11" s="11" t="s">
        <v>60</v>
      </c>
      <c r="E11" s="11" t="s">
        <v>61</v>
      </c>
      <c r="F11" s="11" t="s">
        <v>62</v>
      </c>
      <c r="G11" s="11" t="s">
        <v>122</v>
      </c>
      <c r="H11" s="11"/>
    </row>
    <row r="12" spans="3:8" ht="12.75">
      <c r="C12" s="12" t="s">
        <v>63</v>
      </c>
      <c r="D12" s="11" t="s">
        <v>64</v>
      </c>
      <c r="E12" s="11" t="s">
        <v>64</v>
      </c>
      <c r="F12" s="11" t="s">
        <v>65</v>
      </c>
      <c r="G12" s="11" t="s">
        <v>123</v>
      </c>
      <c r="H12" s="11" t="s">
        <v>21</v>
      </c>
    </row>
    <row r="13" spans="3:8" ht="12.75"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</row>
    <row r="14" spans="3:8" ht="12.75">
      <c r="C14" s="24"/>
      <c r="D14" s="24"/>
      <c r="E14" s="24"/>
      <c r="F14" s="24"/>
      <c r="G14" s="24"/>
      <c r="H14" s="24"/>
    </row>
    <row r="15" spans="3:8" ht="12.75">
      <c r="C15" s="26"/>
      <c r="D15" s="1"/>
      <c r="E15" s="1"/>
      <c r="F15" s="1"/>
      <c r="G15" s="1"/>
      <c r="H15" s="1"/>
    </row>
    <row r="16" spans="2:8" ht="12.75">
      <c r="B16" s="6" t="s">
        <v>121</v>
      </c>
      <c r="C16" s="43">
        <v>60000</v>
      </c>
      <c r="D16" s="43">
        <v>-17444</v>
      </c>
      <c r="E16" s="43">
        <v>2356</v>
      </c>
      <c r="F16" s="43">
        <v>11735</v>
      </c>
      <c r="G16" s="43">
        <v>0</v>
      </c>
      <c r="H16" s="43">
        <v>56647</v>
      </c>
    </row>
    <row r="17" spans="2:8" ht="12.75">
      <c r="B17" s="9" t="s">
        <v>111</v>
      </c>
      <c r="C17" s="44">
        <v>0</v>
      </c>
      <c r="D17" s="44">
        <v>0</v>
      </c>
      <c r="E17" s="44">
        <v>0</v>
      </c>
      <c r="F17" s="43">
        <f>+pl!F36</f>
        <v>-909</v>
      </c>
      <c r="G17" s="43">
        <v>0</v>
      </c>
      <c r="H17" s="43">
        <f>SUM(C17:F17)</f>
        <v>-909</v>
      </c>
    </row>
    <row r="18" spans="2:8" ht="12.75">
      <c r="B18" s="9" t="s">
        <v>67</v>
      </c>
      <c r="C18" s="44"/>
      <c r="D18" s="44"/>
      <c r="E18" s="44"/>
      <c r="F18" s="43"/>
      <c r="G18" s="43"/>
      <c r="H18" s="43"/>
    </row>
    <row r="19" spans="2:8" ht="12.75">
      <c r="B19" s="9" t="s">
        <v>68</v>
      </c>
      <c r="C19" s="44">
        <v>0</v>
      </c>
      <c r="D19" s="43">
        <v>0</v>
      </c>
      <c r="E19" s="43">
        <v>54</v>
      </c>
      <c r="F19" s="44">
        <v>0</v>
      </c>
      <c r="G19" s="44">
        <v>0</v>
      </c>
      <c r="H19" s="43">
        <f>SUM(C19:F19)</f>
        <v>54</v>
      </c>
    </row>
    <row r="20" spans="2:8" ht="13.5" thickBot="1">
      <c r="B20" s="6" t="s">
        <v>108</v>
      </c>
      <c r="C20" s="45">
        <f aca="true" t="shared" si="0" ref="C20:H20">SUM(C16:C19)</f>
        <v>60000</v>
      </c>
      <c r="D20" s="45">
        <f t="shared" si="0"/>
        <v>-17444</v>
      </c>
      <c r="E20" s="45">
        <f t="shared" si="0"/>
        <v>2410</v>
      </c>
      <c r="F20" s="45">
        <f t="shared" si="0"/>
        <v>10826</v>
      </c>
      <c r="G20" s="45">
        <f t="shared" si="0"/>
        <v>0</v>
      </c>
      <c r="H20" s="45">
        <f t="shared" si="0"/>
        <v>55792</v>
      </c>
    </row>
    <row r="21" spans="3:8" ht="12.75">
      <c r="C21" s="46"/>
      <c r="D21" s="46"/>
      <c r="E21" s="46"/>
      <c r="F21" s="46"/>
      <c r="G21" s="46"/>
      <c r="H21" s="46"/>
    </row>
    <row r="22" spans="3:8" ht="12.75">
      <c r="C22" s="46"/>
      <c r="D22" s="46"/>
      <c r="E22" s="46"/>
      <c r="F22" s="46"/>
      <c r="G22" s="46"/>
      <c r="H22" s="46"/>
    </row>
    <row r="23" spans="3:8" ht="12.75">
      <c r="C23" s="46"/>
      <c r="D23" s="46"/>
      <c r="E23" s="46"/>
      <c r="F23" s="46"/>
      <c r="G23" s="46"/>
      <c r="H23" s="46"/>
    </row>
    <row r="24" spans="2:8" ht="12.75">
      <c r="B24" s="6" t="s">
        <v>125</v>
      </c>
      <c r="C24" s="47">
        <v>60000</v>
      </c>
      <c r="D24" s="47">
        <v>-17444</v>
      </c>
      <c r="E24" s="47">
        <v>2288</v>
      </c>
      <c r="F24" s="52">
        <f>12906+1463</f>
        <v>14369</v>
      </c>
      <c r="G24" s="47">
        <v>0</v>
      </c>
      <c r="H24" s="47">
        <f>SUM(C24:G24)</f>
        <v>59213</v>
      </c>
    </row>
    <row r="25" spans="2:8" ht="12.75">
      <c r="B25" s="9" t="s">
        <v>66</v>
      </c>
      <c r="C25" s="48">
        <v>0</v>
      </c>
      <c r="D25" s="48">
        <v>0</v>
      </c>
      <c r="E25" s="48">
        <v>0</v>
      </c>
      <c r="F25" s="47">
        <v>160</v>
      </c>
      <c r="G25" s="47">
        <v>0</v>
      </c>
      <c r="H25" s="47">
        <f>SUM(C25:G25)</f>
        <v>160</v>
      </c>
    </row>
    <row r="26" spans="2:8" ht="12.75">
      <c r="B26" s="9" t="s">
        <v>67</v>
      </c>
      <c r="C26" s="48"/>
      <c r="D26" s="48"/>
      <c r="E26" s="48"/>
      <c r="F26" s="47"/>
      <c r="G26" s="47"/>
      <c r="H26" s="47"/>
    </row>
    <row r="27" spans="2:8" ht="12.75">
      <c r="B27" s="9" t="s">
        <v>68</v>
      </c>
      <c r="C27" s="48">
        <v>0</v>
      </c>
      <c r="D27" s="47">
        <v>0</v>
      </c>
      <c r="E27" s="47">
        <v>2</v>
      </c>
      <c r="F27" s="48">
        <v>0</v>
      </c>
      <c r="G27" s="48">
        <v>0</v>
      </c>
      <c r="H27" s="47">
        <f>SUM(C27:F27)</f>
        <v>2</v>
      </c>
    </row>
    <row r="28" spans="2:8" ht="13.5" thickBot="1">
      <c r="B28" s="6" t="s">
        <v>120</v>
      </c>
      <c r="C28" s="49">
        <f aca="true" t="shared" si="1" ref="C28:H28">SUM(C24:C27)</f>
        <v>60000</v>
      </c>
      <c r="D28" s="49">
        <f t="shared" si="1"/>
        <v>-17444</v>
      </c>
      <c r="E28" s="49">
        <f t="shared" si="1"/>
        <v>2290</v>
      </c>
      <c r="F28" s="49">
        <f t="shared" si="1"/>
        <v>14529</v>
      </c>
      <c r="G28" s="49">
        <f t="shared" si="1"/>
        <v>0</v>
      </c>
      <c r="H28" s="49">
        <f t="shared" si="1"/>
        <v>59375</v>
      </c>
    </row>
    <row r="29" spans="3:8" ht="12.75">
      <c r="C29" s="50"/>
      <c r="D29" s="51"/>
      <c r="E29" s="51"/>
      <c r="F29" s="51"/>
      <c r="G29" s="51"/>
      <c r="H29" s="51"/>
    </row>
    <row r="30" spans="3:8" ht="12.75">
      <c r="C30" s="50"/>
      <c r="D30" s="51"/>
      <c r="E30" s="51"/>
      <c r="F30" s="51"/>
      <c r="G30" s="51"/>
      <c r="H30" s="51"/>
    </row>
    <row r="32" spans="2:3" ht="12.75">
      <c r="B32" s="6" t="s">
        <v>69</v>
      </c>
      <c r="C32" s="6"/>
    </row>
    <row r="33" spans="2:3" ht="12.75">
      <c r="B33" s="6" t="s">
        <v>124</v>
      </c>
      <c r="C33" s="6"/>
    </row>
    <row r="34" ht="12.75">
      <c r="B34" s="6" t="s">
        <v>73</v>
      </c>
    </row>
    <row r="55" ht="12.75">
      <c r="H55" s="9"/>
    </row>
  </sheetData>
  <mergeCells count="2">
    <mergeCell ref="C8:F8"/>
    <mergeCell ref="D9:E9"/>
  </mergeCells>
  <printOptions/>
  <pageMargins left="0.59" right="0.43" top="1" bottom="1" header="0.5" footer="0.5"/>
  <pageSetup fitToHeight="1" fitToWidth="1" horizontalDpi="180" verticalDpi="18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B1:G428"/>
  <sheetViews>
    <sheetView workbookViewId="0" topLeftCell="A35">
      <selection activeCell="B65" sqref="B65"/>
    </sheetView>
  </sheetViews>
  <sheetFormatPr defaultColWidth="9.140625" defaultRowHeight="12.75"/>
  <cols>
    <col min="1" max="1" width="2.7109375" style="9" customWidth="1"/>
    <col min="2" max="2" width="55.00390625" style="9" customWidth="1"/>
    <col min="3" max="3" width="14.28125" style="10" customWidth="1"/>
    <col min="4" max="4" width="15.140625" style="10" customWidth="1"/>
    <col min="5" max="5" width="14.7109375" style="18" customWidth="1"/>
    <col min="6" max="6" width="15.57421875" style="9" customWidth="1"/>
    <col min="7" max="7" width="7.7109375" style="9" customWidth="1"/>
    <col min="8" max="16384" width="9.140625" style="9" customWidth="1"/>
  </cols>
  <sheetData>
    <row r="1" spans="2:4" s="3" customFormat="1" ht="15.75">
      <c r="B1" s="4" t="s">
        <v>71</v>
      </c>
      <c r="C1" s="5"/>
      <c r="D1" s="5"/>
    </row>
    <row r="2" spans="2:4" s="3" customFormat="1" ht="15">
      <c r="B2" s="6" t="s">
        <v>22</v>
      </c>
      <c r="C2" s="5"/>
      <c r="D2" s="5"/>
    </row>
    <row r="3" spans="2:4" s="3" customFormat="1" ht="15">
      <c r="B3" s="4"/>
      <c r="C3" s="5"/>
      <c r="D3" s="5"/>
    </row>
    <row r="4" spans="2:4" s="3" customFormat="1" ht="15">
      <c r="B4" s="4" t="s">
        <v>79</v>
      </c>
      <c r="C4" s="10"/>
      <c r="D4" s="18"/>
    </row>
    <row r="5" spans="2:4" s="7" customFormat="1" ht="12.75">
      <c r="B5" s="4" t="s">
        <v>116</v>
      </c>
      <c r="C5" s="10"/>
      <c r="D5" s="18"/>
    </row>
    <row r="6" spans="2:4" s="7" customFormat="1" ht="12.75">
      <c r="B6" s="53"/>
      <c r="C6" s="10"/>
      <c r="D6" s="18"/>
    </row>
    <row r="7" spans="2:4" s="7" customFormat="1" ht="12.75">
      <c r="B7" s="27"/>
      <c r="C7" s="10"/>
      <c r="D7" s="18"/>
    </row>
    <row r="8" spans="2:4" s="7" customFormat="1" ht="12.75">
      <c r="B8" s="27"/>
      <c r="C8" s="11" t="s">
        <v>15</v>
      </c>
      <c r="D8" s="12" t="s">
        <v>16</v>
      </c>
    </row>
    <row r="9" spans="2:4" s="7" customFormat="1" ht="12.75">
      <c r="B9" s="27"/>
      <c r="C9" s="11" t="s">
        <v>106</v>
      </c>
      <c r="D9" s="12" t="s">
        <v>105</v>
      </c>
    </row>
    <row r="10" spans="2:4" s="7" customFormat="1" ht="12.75">
      <c r="B10" s="9"/>
      <c r="C10" s="11" t="s">
        <v>115</v>
      </c>
      <c r="D10" s="12" t="s">
        <v>113</v>
      </c>
    </row>
    <row r="11" spans="2:4" s="7" customFormat="1" ht="12.75">
      <c r="B11" s="9"/>
      <c r="C11" s="11" t="s">
        <v>0</v>
      </c>
      <c r="D11" s="11" t="s">
        <v>0</v>
      </c>
    </row>
    <row r="12" spans="3:6" ht="12.75">
      <c r="C12" s="11" t="s">
        <v>101</v>
      </c>
      <c r="D12" s="11" t="s">
        <v>101</v>
      </c>
      <c r="E12" s="54"/>
      <c r="F12" s="31"/>
    </row>
    <row r="13" spans="3:6" ht="12.75">
      <c r="C13" s="11"/>
      <c r="D13" s="12"/>
      <c r="E13" s="54"/>
      <c r="F13" s="31"/>
    </row>
    <row r="14" spans="5:6" ht="12.75">
      <c r="E14" s="55"/>
      <c r="F14" s="55"/>
    </row>
    <row r="15" spans="2:6" ht="12.75">
      <c r="B15" s="6" t="s">
        <v>80</v>
      </c>
      <c r="C15" s="1"/>
      <c r="D15" s="1"/>
      <c r="E15" s="56"/>
      <c r="F15" s="57"/>
    </row>
    <row r="16" spans="2:6" ht="12.75">
      <c r="B16" s="9" t="s">
        <v>112</v>
      </c>
      <c r="C16" s="1">
        <f>+pl!F32</f>
        <v>-1009</v>
      </c>
      <c r="D16" s="1">
        <v>158</v>
      </c>
      <c r="E16" s="56"/>
      <c r="F16" s="57"/>
    </row>
    <row r="17" spans="2:6" s="21" customFormat="1" ht="12.75">
      <c r="B17" s="9"/>
      <c r="C17" s="1"/>
      <c r="D17" s="1"/>
      <c r="E17" s="56"/>
      <c r="F17" s="57"/>
    </row>
    <row r="18" spans="2:6" ht="12.75">
      <c r="B18" s="9" t="s">
        <v>81</v>
      </c>
      <c r="C18" s="1"/>
      <c r="D18" s="1"/>
      <c r="E18" s="58"/>
      <c r="F18" s="59"/>
    </row>
    <row r="19" spans="2:6" ht="12.75">
      <c r="B19" s="9" t="s">
        <v>82</v>
      </c>
      <c r="C19" s="28">
        <v>644</v>
      </c>
      <c r="D19" s="28">
        <v>541</v>
      </c>
      <c r="E19" s="57"/>
      <c r="F19" s="57"/>
    </row>
    <row r="20" spans="3:6" ht="12.75">
      <c r="C20" s="2"/>
      <c r="D20" s="2"/>
      <c r="E20" s="60"/>
      <c r="F20" s="28"/>
    </row>
    <row r="21" spans="2:6" ht="12.75">
      <c r="B21" s="9" t="s">
        <v>74</v>
      </c>
      <c r="C21" s="1">
        <f>SUM(C16:C20)</f>
        <v>-365</v>
      </c>
      <c r="D21" s="1">
        <f>SUM(D16:D20)</f>
        <v>699</v>
      </c>
      <c r="E21" s="28"/>
      <c r="F21" s="28"/>
    </row>
    <row r="22" spans="3:6" ht="12.75">
      <c r="C22" s="1"/>
      <c r="D22" s="1"/>
      <c r="E22" s="28"/>
      <c r="F22" s="28"/>
    </row>
    <row r="23" spans="2:6" ht="12.75">
      <c r="B23" s="9" t="s">
        <v>75</v>
      </c>
      <c r="C23" s="1">
        <v>-286</v>
      </c>
      <c r="D23" s="1">
        <v>-2612</v>
      </c>
      <c r="E23" s="28"/>
      <c r="F23" s="28"/>
    </row>
    <row r="24" spans="2:6" ht="12.75">
      <c r="B24" s="9" t="s">
        <v>76</v>
      </c>
      <c r="C24" s="1">
        <v>1223</v>
      </c>
      <c r="D24" s="1">
        <v>625</v>
      </c>
      <c r="E24" s="61"/>
      <c r="F24" s="62"/>
    </row>
    <row r="25" spans="3:6" ht="12.75">
      <c r="C25" s="2"/>
      <c r="D25" s="2"/>
      <c r="E25" s="28"/>
      <c r="F25" s="28"/>
    </row>
    <row r="26" spans="2:6" ht="12.75">
      <c r="B26" s="9" t="s">
        <v>127</v>
      </c>
      <c r="C26" s="1">
        <f>SUM(C21:C24)</f>
        <v>572</v>
      </c>
      <c r="D26" s="1">
        <f>SUM(D21:D24)</f>
        <v>-1288</v>
      </c>
      <c r="E26" s="28"/>
      <c r="F26" s="28"/>
    </row>
    <row r="27" spans="3:6" ht="12.75">
      <c r="C27" s="1"/>
      <c r="D27" s="1"/>
      <c r="E27" s="28"/>
      <c r="F27" s="28"/>
    </row>
    <row r="28" spans="2:6" ht="12.75">
      <c r="B28" s="9" t="s">
        <v>77</v>
      </c>
      <c r="C28" s="1">
        <v>-76</v>
      </c>
      <c r="D28" s="1">
        <v>-160</v>
      </c>
      <c r="E28" s="28"/>
      <c r="F28" s="28"/>
    </row>
    <row r="29" spans="2:7" ht="12.75">
      <c r="B29" s="27"/>
      <c r="C29" s="2"/>
      <c r="D29" s="2"/>
      <c r="E29" s="28"/>
      <c r="F29" s="28"/>
      <c r="G29" s="31"/>
    </row>
    <row r="30" spans="2:6" ht="12.75">
      <c r="B30" s="6" t="s">
        <v>128</v>
      </c>
      <c r="C30" s="1">
        <f>SUM(C26:C28)</f>
        <v>496</v>
      </c>
      <c r="D30" s="1">
        <f>SUM(D26:D28)</f>
        <v>-1448</v>
      </c>
      <c r="E30" s="28"/>
      <c r="F30" s="28"/>
    </row>
    <row r="31" spans="2:6" ht="12.75">
      <c r="B31" s="6"/>
      <c r="C31" s="1"/>
      <c r="D31" s="1"/>
      <c r="E31" s="28"/>
      <c r="F31" s="28"/>
    </row>
    <row r="32" spans="2:6" ht="12.75">
      <c r="B32" s="6" t="s">
        <v>129</v>
      </c>
      <c r="C32" s="1">
        <v>-1040</v>
      </c>
      <c r="D32" s="1">
        <v>-165</v>
      </c>
      <c r="E32" s="28"/>
      <c r="F32" s="28"/>
    </row>
    <row r="33" spans="2:6" ht="12.75">
      <c r="B33" s="6"/>
      <c r="C33" s="1"/>
      <c r="D33" s="1"/>
      <c r="E33" s="28"/>
      <c r="F33" s="28"/>
    </row>
    <row r="34" spans="2:6" ht="12.75">
      <c r="B34" s="6" t="s">
        <v>130</v>
      </c>
      <c r="C34" s="28">
        <v>330</v>
      </c>
      <c r="D34" s="28">
        <v>-1544</v>
      </c>
      <c r="E34" s="28"/>
      <c r="F34" s="28"/>
    </row>
    <row r="35" spans="2:6" ht="12.75">
      <c r="B35" s="6"/>
      <c r="C35" s="2"/>
      <c r="D35" s="2"/>
      <c r="E35" s="28"/>
      <c r="F35" s="28"/>
    </row>
    <row r="36" spans="2:6" ht="12.75">
      <c r="B36" s="6" t="s">
        <v>83</v>
      </c>
      <c r="C36" s="28">
        <f>SUM(C30:C34)</f>
        <v>-214</v>
      </c>
      <c r="D36" s="28">
        <f>SUM(D30:D34)</f>
        <v>-3157</v>
      </c>
      <c r="E36" s="28"/>
      <c r="F36" s="28"/>
    </row>
    <row r="37" spans="2:6" ht="12.75">
      <c r="B37" s="6"/>
      <c r="C37" s="1"/>
      <c r="D37" s="1"/>
      <c r="E37" s="28"/>
      <c r="F37" s="28"/>
    </row>
    <row r="38" spans="2:6" ht="12.75">
      <c r="B38" s="6" t="s">
        <v>84</v>
      </c>
      <c r="C38" s="64">
        <v>54</v>
      </c>
      <c r="D38" s="1">
        <v>2</v>
      </c>
      <c r="E38" s="28"/>
      <c r="F38" s="28"/>
    </row>
    <row r="39" spans="2:6" ht="12.75">
      <c r="B39" s="6" t="s">
        <v>85</v>
      </c>
      <c r="C39" s="1"/>
      <c r="D39" s="1"/>
      <c r="E39" s="28"/>
      <c r="F39" s="28"/>
    </row>
    <row r="40" spans="3:6" ht="12.75">
      <c r="C40" s="1"/>
      <c r="D40" s="1"/>
      <c r="E40" s="28"/>
      <c r="F40" s="28"/>
    </row>
    <row r="41" spans="2:6" ht="12.75">
      <c r="B41" s="6" t="s">
        <v>86</v>
      </c>
      <c r="C41" s="1">
        <v>8924</v>
      </c>
      <c r="D41" s="1">
        <v>11703</v>
      </c>
      <c r="E41" s="63"/>
      <c r="F41" s="63"/>
    </row>
    <row r="42" spans="2:6" ht="12.75">
      <c r="B42" s="6" t="s">
        <v>87</v>
      </c>
      <c r="C42" s="1"/>
      <c r="D42" s="1"/>
      <c r="E42" s="28"/>
      <c r="F42" s="28"/>
    </row>
    <row r="43" spans="3:6" ht="12.75">
      <c r="C43" s="1"/>
      <c r="D43" s="1"/>
      <c r="E43" s="28"/>
      <c r="F43" s="28"/>
    </row>
    <row r="44" spans="2:6" ht="12.75">
      <c r="B44" s="6" t="s">
        <v>88</v>
      </c>
      <c r="C44" s="1"/>
      <c r="D44" s="1"/>
      <c r="E44" s="28"/>
      <c r="F44" s="28"/>
    </row>
    <row r="45" spans="2:6" ht="13.5" thickBot="1">
      <c r="B45" s="38" t="s">
        <v>87</v>
      </c>
      <c r="C45" s="15">
        <f>SUM(C36:C42)</f>
        <v>8764</v>
      </c>
      <c r="D45" s="15">
        <f>SUM(D36:D43)</f>
        <v>8548</v>
      </c>
      <c r="E45" s="36"/>
      <c r="F45" s="36"/>
    </row>
    <row r="46" spans="3:6" ht="12.75">
      <c r="C46" s="1"/>
      <c r="D46" s="1"/>
      <c r="E46" s="36"/>
      <c r="F46" s="36"/>
    </row>
    <row r="47" spans="3:6" ht="12.75">
      <c r="C47" s="1"/>
      <c r="D47" s="1"/>
      <c r="E47" s="60"/>
      <c r="F47" s="60"/>
    </row>
    <row r="48" spans="2:6" ht="12.75">
      <c r="B48" s="6" t="s">
        <v>89</v>
      </c>
      <c r="C48" s="1"/>
      <c r="D48" s="1"/>
      <c r="E48" s="54"/>
      <c r="F48" s="31"/>
    </row>
    <row r="49" spans="2:6" ht="12.75">
      <c r="B49" s="6" t="s">
        <v>90</v>
      </c>
      <c r="C49" s="1"/>
      <c r="D49" s="1"/>
      <c r="E49" s="54"/>
      <c r="F49" s="31"/>
    </row>
    <row r="50" spans="2:6" ht="12.75">
      <c r="B50" s="9" t="s">
        <v>5</v>
      </c>
      <c r="C50" s="1">
        <v>11581</v>
      </c>
      <c r="D50" s="1">
        <v>13303</v>
      </c>
      <c r="E50" s="54"/>
      <c r="F50" s="31"/>
    </row>
    <row r="51" spans="2:6" ht="12.75">
      <c r="B51" s="9" t="s">
        <v>78</v>
      </c>
      <c r="C51" s="1">
        <v>-2817</v>
      </c>
      <c r="D51" s="1">
        <v>-4755</v>
      </c>
      <c r="E51" s="54"/>
      <c r="F51" s="31"/>
    </row>
    <row r="52" spans="3:6" ht="13.5" thickBot="1">
      <c r="C52" s="15">
        <f>SUM(C50:C51)</f>
        <v>8764</v>
      </c>
      <c r="D52" s="15">
        <f>SUM(D50:D51)</f>
        <v>8548</v>
      </c>
      <c r="E52" s="54"/>
      <c r="F52" s="31"/>
    </row>
    <row r="53" spans="3:6" ht="12.75">
      <c r="C53" s="28"/>
      <c r="D53" s="1"/>
      <c r="E53" s="54"/>
      <c r="F53" s="31"/>
    </row>
    <row r="54" spans="2:6" ht="12.75">
      <c r="B54" s="27"/>
      <c r="C54" s="26"/>
      <c r="D54" s="1"/>
      <c r="E54" s="54"/>
      <c r="F54" s="31"/>
    </row>
    <row r="55" spans="2:6" ht="12.75">
      <c r="B55" s="53"/>
      <c r="C55" s="26"/>
      <c r="D55" s="1"/>
      <c r="E55" s="54"/>
      <c r="F55" s="31"/>
    </row>
    <row r="56" spans="2:6" ht="12.75">
      <c r="B56" s="6" t="s">
        <v>91</v>
      </c>
      <c r="C56" s="1"/>
      <c r="D56" s="26"/>
      <c r="E56" s="54"/>
      <c r="F56" s="31"/>
    </row>
    <row r="57" spans="2:6" ht="12.75">
      <c r="B57" s="6" t="s">
        <v>126</v>
      </c>
      <c r="C57" s="1"/>
      <c r="D57" s="26"/>
      <c r="E57" s="54"/>
      <c r="F57" s="31"/>
    </row>
    <row r="58" spans="2:6" ht="12.75">
      <c r="B58" s="6" t="s">
        <v>92</v>
      </c>
      <c r="C58" s="1"/>
      <c r="D58" s="26"/>
      <c r="E58" s="54"/>
      <c r="F58" s="31"/>
    </row>
    <row r="59" spans="3:6" ht="12.75">
      <c r="C59" s="1"/>
      <c r="D59" s="26"/>
      <c r="E59" s="54"/>
      <c r="F59" s="31"/>
    </row>
    <row r="60" spans="3:6" ht="12.75">
      <c r="C60" s="1"/>
      <c r="D60" s="26"/>
      <c r="E60" s="54"/>
      <c r="F60" s="31"/>
    </row>
    <row r="61" spans="5:6" ht="12.75">
      <c r="E61" s="54"/>
      <c r="F61" s="31"/>
    </row>
    <row r="62" spans="5:6" ht="12.75">
      <c r="E62" s="54"/>
      <c r="F62" s="31"/>
    </row>
    <row r="63" spans="5:6" ht="12.75">
      <c r="E63" s="54"/>
      <c r="F63" s="31"/>
    </row>
    <row r="64" spans="5:6" ht="12.75">
      <c r="E64" s="54"/>
      <c r="F64" s="31"/>
    </row>
    <row r="65" spans="5:6" ht="12.75">
      <c r="E65" s="54"/>
      <c r="F65" s="31"/>
    </row>
    <row r="66" spans="5:6" ht="12.75">
      <c r="E66" s="54"/>
      <c r="F66" s="31"/>
    </row>
    <row r="67" spans="5:6" ht="12.75">
      <c r="E67" s="54"/>
      <c r="F67" s="31"/>
    </row>
    <row r="68" spans="5:6" ht="12.75">
      <c r="E68" s="54"/>
      <c r="F68" s="31"/>
    </row>
    <row r="69" spans="5:6" ht="12.75">
      <c r="E69" s="54"/>
      <c r="F69" s="31"/>
    </row>
    <row r="70" spans="5:6" ht="12.75">
      <c r="E70" s="54"/>
      <c r="F70" s="31"/>
    </row>
    <row r="71" spans="5:6" ht="12.75">
      <c r="E71" s="54"/>
      <c r="F71" s="31"/>
    </row>
    <row r="72" spans="5:6" ht="12.75">
      <c r="E72" s="54"/>
      <c r="F72" s="31"/>
    </row>
    <row r="73" spans="5:6" ht="12.75">
      <c r="E73" s="54"/>
      <c r="F73" s="31"/>
    </row>
    <row r="74" spans="5:6" ht="12.75">
      <c r="E74" s="54"/>
      <c r="F74" s="31"/>
    </row>
    <row r="75" spans="5:6" ht="12.75">
      <c r="E75" s="54"/>
      <c r="F75" s="31"/>
    </row>
    <row r="76" spans="5:6" ht="12.75">
      <c r="E76" s="54"/>
      <c r="F76" s="31"/>
    </row>
    <row r="77" spans="5:6" ht="12.75">
      <c r="E77" s="54"/>
      <c r="F77" s="31"/>
    </row>
    <row r="78" spans="5:6" ht="12.75">
      <c r="E78" s="54"/>
      <c r="F78" s="31"/>
    </row>
    <row r="79" spans="5:6" ht="12.75">
      <c r="E79" s="54"/>
      <c r="F79" s="31"/>
    </row>
    <row r="80" spans="5:6" ht="12.75">
      <c r="E80" s="54"/>
      <c r="F80" s="31"/>
    </row>
    <row r="81" spans="5:6" ht="12.75">
      <c r="E81" s="54"/>
      <c r="F81" s="31"/>
    </row>
    <row r="82" spans="5:6" ht="12.75">
      <c r="E82" s="54"/>
      <c r="F82" s="31"/>
    </row>
    <row r="83" spans="5:6" ht="12.75">
      <c r="E83" s="54"/>
      <c r="F83" s="31"/>
    </row>
    <row r="84" spans="5:6" ht="12.75">
      <c r="E84" s="54"/>
      <c r="F84" s="31"/>
    </row>
    <row r="85" spans="5:6" ht="12.75">
      <c r="E85" s="54"/>
      <c r="F85" s="31"/>
    </row>
    <row r="86" spans="5:6" ht="12.75">
      <c r="E86" s="54"/>
      <c r="F86" s="31"/>
    </row>
    <row r="87" spans="5:6" ht="12.75">
      <c r="E87" s="54"/>
      <c r="F87" s="31"/>
    </row>
    <row r="88" spans="5:6" ht="12.75">
      <c r="E88" s="54"/>
      <c r="F88" s="31"/>
    </row>
    <row r="89" spans="5:6" ht="12.75">
      <c r="E89" s="54"/>
      <c r="F89" s="31"/>
    </row>
    <row r="90" spans="5:6" ht="12.75">
      <c r="E90" s="54"/>
      <c r="F90" s="31"/>
    </row>
    <row r="91" spans="5:6" ht="12.75">
      <c r="E91" s="54"/>
      <c r="F91" s="31"/>
    </row>
    <row r="92" spans="5:6" ht="12.75">
      <c r="E92" s="54"/>
      <c r="F92" s="31"/>
    </row>
    <row r="93" spans="5:6" ht="12.75">
      <c r="E93" s="54"/>
      <c r="F93" s="31"/>
    </row>
    <row r="94" spans="5:6" ht="12.75">
      <c r="E94" s="54"/>
      <c r="F94" s="31"/>
    </row>
    <row r="95" spans="5:6" ht="12.75">
      <c r="E95" s="54"/>
      <c r="F95" s="31"/>
    </row>
    <row r="96" spans="5:6" ht="12.75">
      <c r="E96" s="54"/>
      <c r="F96" s="31"/>
    </row>
    <row r="97" spans="5:6" ht="12.75">
      <c r="E97" s="54"/>
      <c r="F97" s="31"/>
    </row>
    <row r="98" spans="5:6" ht="12.75">
      <c r="E98" s="54"/>
      <c r="F98" s="31"/>
    </row>
    <row r="99" spans="5:6" ht="12.75">
      <c r="E99" s="54"/>
      <c r="F99" s="31"/>
    </row>
    <row r="100" spans="5:6" ht="12.75">
      <c r="E100" s="54"/>
      <c r="F100" s="31"/>
    </row>
    <row r="101" spans="5:6" ht="12.75">
      <c r="E101" s="54"/>
      <c r="F101" s="31"/>
    </row>
    <row r="102" spans="5:6" ht="12.75">
      <c r="E102" s="54"/>
      <c r="F102" s="31"/>
    </row>
    <row r="103" spans="5:6" ht="12.75">
      <c r="E103" s="54"/>
      <c r="F103" s="31"/>
    </row>
    <row r="104" spans="5:6" ht="12.75">
      <c r="E104" s="54"/>
      <c r="F104" s="31"/>
    </row>
    <row r="105" spans="5:6" ht="12.75">
      <c r="E105" s="54"/>
      <c r="F105" s="31"/>
    </row>
    <row r="106" spans="5:6" ht="12.75">
      <c r="E106" s="54"/>
      <c r="F106" s="31"/>
    </row>
    <row r="107" spans="5:6" ht="12.75">
      <c r="E107" s="54"/>
      <c r="F107" s="31"/>
    </row>
    <row r="108" spans="5:6" ht="12.75">
      <c r="E108" s="54"/>
      <c r="F108" s="31"/>
    </row>
    <row r="109" spans="5:6" ht="12.75">
      <c r="E109" s="54"/>
      <c r="F109" s="31"/>
    </row>
    <row r="110" spans="5:6" ht="12.75">
      <c r="E110" s="54"/>
      <c r="F110" s="31"/>
    </row>
    <row r="111" spans="5:6" ht="12.75">
      <c r="E111" s="54"/>
      <c r="F111" s="31"/>
    </row>
    <row r="112" spans="5:6" ht="12.75">
      <c r="E112" s="54"/>
      <c r="F112" s="31"/>
    </row>
    <row r="113" spans="5:6" ht="12.75">
      <c r="E113" s="54"/>
      <c r="F113" s="31"/>
    </row>
    <row r="114" spans="5:6" ht="12.75">
      <c r="E114" s="54"/>
      <c r="F114" s="31"/>
    </row>
    <row r="115" spans="5:6" ht="12.75">
      <c r="E115" s="54"/>
      <c r="F115" s="31"/>
    </row>
    <row r="116" spans="5:6" ht="12.75">
      <c r="E116" s="54"/>
      <c r="F116" s="31"/>
    </row>
    <row r="117" spans="5:6" ht="12.75">
      <c r="E117" s="54"/>
      <c r="F117" s="31"/>
    </row>
    <row r="118" spans="5:6" ht="12.75">
      <c r="E118" s="54"/>
      <c r="F118" s="31"/>
    </row>
    <row r="119" spans="5:6" ht="12.75">
      <c r="E119" s="54"/>
      <c r="F119" s="31"/>
    </row>
    <row r="120" spans="5:6" ht="12.75">
      <c r="E120" s="54"/>
      <c r="F120" s="31"/>
    </row>
    <row r="121" spans="5:6" ht="12.75">
      <c r="E121" s="54"/>
      <c r="F121" s="31"/>
    </row>
    <row r="122" spans="5:6" ht="12.75">
      <c r="E122" s="54"/>
      <c r="F122" s="31"/>
    </row>
    <row r="123" spans="5:6" ht="12.75">
      <c r="E123" s="54"/>
      <c r="F123" s="31"/>
    </row>
    <row r="124" spans="5:6" ht="12.75">
      <c r="E124" s="54"/>
      <c r="F124" s="31"/>
    </row>
    <row r="125" spans="5:6" ht="12.75">
      <c r="E125" s="54"/>
      <c r="F125" s="31"/>
    </row>
    <row r="126" spans="5:6" ht="12.75">
      <c r="E126" s="54"/>
      <c r="F126" s="31"/>
    </row>
    <row r="127" spans="5:6" ht="12.75">
      <c r="E127" s="54"/>
      <c r="F127" s="31"/>
    </row>
    <row r="128" spans="5:6" ht="12.75">
      <c r="E128" s="54"/>
      <c r="F128" s="31"/>
    </row>
    <row r="129" spans="5:6" ht="12.75">
      <c r="E129" s="54"/>
      <c r="F129" s="31"/>
    </row>
    <row r="130" spans="5:6" ht="12.75">
      <c r="E130" s="54"/>
      <c r="F130" s="31"/>
    </row>
    <row r="131" spans="5:6" ht="12.75">
      <c r="E131" s="54"/>
      <c r="F131" s="31"/>
    </row>
    <row r="132" spans="5:6" ht="12.75">
      <c r="E132" s="54"/>
      <c r="F132" s="31"/>
    </row>
    <row r="133" spans="5:6" ht="12.75">
      <c r="E133" s="54"/>
      <c r="F133" s="31"/>
    </row>
    <row r="134" spans="5:6" ht="12.75">
      <c r="E134" s="54"/>
      <c r="F134" s="31"/>
    </row>
    <row r="135" spans="5:6" ht="12.75">
      <c r="E135" s="54"/>
      <c r="F135" s="31"/>
    </row>
    <row r="136" spans="5:6" ht="12.75">
      <c r="E136" s="54"/>
      <c r="F136" s="31"/>
    </row>
    <row r="137" spans="5:6" ht="12.75">
      <c r="E137" s="54"/>
      <c r="F137" s="31"/>
    </row>
    <row r="138" spans="5:6" ht="12.75">
      <c r="E138" s="54"/>
      <c r="F138" s="31"/>
    </row>
    <row r="139" spans="5:6" ht="12.75">
      <c r="E139" s="54"/>
      <c r="F139" s="31"/>
    </row>
    <row r="140" spans="5:6" ht="12.75">
      <c r="E140" s="54"/>
      <c r="F140" s="31"/>
    </row>
    <row r="141" spans="5:6" ht="12.75">
      <c r="E141" s="54"/>
      <c r="F141" s="31"/>
    </row>
    <row r="142" spans="5:6" ht="12.75">
      <c r="E142" s="54"/>
      <c r="F142" s="31"/>
    </row>
    <row r="143" spans="5:6" ht="12.75">
      <c r="E143" s="54"/>
      <c r="F143" s="31"/>
    </row>
    <row r="144" spans="5:6" ht="12.75">
      <c r="E144" s="54"/>
      <c r="F144" s="31"/>
    </row>
    <row r="145" spans="5:6" ht="12.75">
      <c r="E145" s="54"/>
      <c r="F145" s="31"/>
    </row>
    <row r="146" spans="5:6" ht="12.75">
      <c r="E146" s="54"/>
      <c r="F146" s="31"/>
    </row>
    <row r="147" spans="5:6" ht="12.75">
      <c r="E147" s="54"/>
      <c r="F147" s="31"/>
    </row>
    <row r="148" spans="5:6" ht="12.75">
      <c r="E148" s="54"/>
      <c r="F148" s="31"/>
    </row>
    <row r="149" spans="5:6" ht="12.75">
      <c r="E149" s="54"/>
      <c r="F149" s="31"/>
    </row>
    <row r="150" spans="5:6" ht="12.75">
      <c r="E150" s="54"/>
      <c r="F150" s="31"/>
    </row>
    <row r="151" spans="5:6" ht="12.75">
      <c r="E151" s="54"/>
      <c r="F151" s="31"/>
    </row>
    <row r="152" spans="5:6" ht="12.75">
      <c r="E152" s="54"/>
      <c r="F152" s="31"/>
    </row>
    <row r="153" spans="5:6" ht="12.75">
      <c r="E153" s="54"/>
      <c r="F153" s="31"/>
    </row>
    <row r="154" spans="5:6" ht="12.75">
      <c r="E154" s="54"/>
      <c r="F154" s="31"/>
    </row>
    <row r="155" spans="5:6" ht="12.75">
      <c r="E155" s="54"/>
      <c r="F155" s="31"/>
    </row>
    <row r="156" spans="5:6" ht="12.75">
      <c r="E156" s="54"/>
      <c r="F156" s="31"/>
    </row>
    <row r="157" spans="5:6" ht="12.75">
      <c r="E157" s="54"/>
      <c r="F157" s="31"/>
    </row>
    <row r="158" spans="5:6" ht="12.75">
      <c r="E158" s="54"/>
      <c r="F158" s="31"/>
    </row>
    <row r="159" spans="5:6" ht="12.75">
      <c r="E159" s="54"/>
      <c r="F159" s="31"/>
    </row>
    <row r="160" spans="5:6" ht="12.75">
      <c r="E160" s="54"/>
      <c r="F160" s="31"/>
    </row>
    <row r="161" spans="5:6" ht="12.75">
      <c r="E161" s="54"/>
      <c r="F161" s="31"/>
    </row>
    <row r="162" spans="5:6" ht="12.75">
      <c r="E162" s="54"/>
      <c r="F162" s="31"/>
    </row>
    <row r="163" spans="5:6" ht="12.75">
      <c r="E163" s="54"/>
      <c r="F163" s="31"/>
    </row>
    <row r="164" spans="5:6" ht="12.75">
      <c r="E164" s="54"/>
      <c r="F164" s="31"/>
    </row>
    <row r="165" spans="5:6" ht="12.75">
      <c r="E165" s="54"/>
      <c r="F165" s="31"/>
    </row>
    <row r="166" spans="5:6" ht="12.75">
      <c r="E166" s="54"/>
      <c r="F166" s="31"/>
    </row>
    <row r="167" spans="5:6" ht="12.75">
      <c r="E167" s="54"/>
      <c r="F167" s="31"/>
    </row>
    <row r="168" spans="5:6" ht="12.75">
      <c r="E168" s="54"/>
      <c r="F168" s="31"/>
    </row>
    <row r="169" spans="5:6" ht="12.75">
      <c r="E169" s="54"/>
      <c r="F169" s="31"/>
    </row>
    <row r="170" spans="5:6" ht="12.75">
      <c r="E170" s="54"/>
      <c r="F170" s="31"/>
    </row>
    <row r="171" spans="5:6" ht="12.75">
      <c r="E171" s="54"/>
      <c r="F171" s="31"/>
    </row>
    <row r="172" spans="5:6" ht="12.75">
      <c r="E172" s="54"/>
      <c r="F172" s="31"/>
    </row>
    <row r="173" spans="5:6" ht="12.75">
      <c r="E173" s="54"/>
      <c r="F173" s="31"/>
    </row>
    <row r="174" spans="5:6" ht="12.75">
      <c r="E174" s="54"/>
      <c r="F174" s="31"/>
    </row>
    <row r="175" spans="5:6" ht="12.75">
      <c r="E175" s="54"/>
      <c r="F175" s="31"/>
    </row>
    <row r="176" spans="5:6" ht="12.75">
      <c r="E176" s="54"/>
      <c r="F176" s="31"/>
    </row>
    <row r="177" spans="5:6" ht="12.75">
      <c r="E177" s="54"/>
      <c r="F177" s="31"/>
    </row>
    <row r="178" spans="5:6" ht="12.75">
      <c r="E178" s="54"/>
      <c r="F178" s="31"/>
    </row>
    <row r="179" spans="5:6" ht="12.75">
      <c r="E179" s="54"/>
      <c r="F179" s="31"/>
    </row>
    <row r="180" spans="5:6" ht="12.75">
      <c r="E180" s="54"/>
      <c r="F180" s="31"/>
    </row>
    <row r="181" spans="5:6" ht="12.75">
      <c r="E181" s="54"/>
      <c r="F181" s="31"/>
    </row>
    <row r="182" spans="5:6" ht="12.75">
      <c r="E182" s="54"/>
      <c r="F182" s="31"/>
    </row>
    <row r="183" spans="5:6" ht="12.75">
      <c r="E183" s="54"/>
      <c r="F183" s="31"/>
    </row>
    <row r="184" spans="5:6" ht="12.75">
      <c r="E184" s="54"/>
      <c r="F184" s="31"/>
    </row>
    <row r="185" spans="5:6" ht="12.75">
      <c r="E185" s="54"/>
      <c r="F185" s="31"/>
    </row>
    <row r="186" spans="5:6" ht="12.75">
      <c r="E186" s="54"/>
      <c r="F186" s="31"/>
    </row>
    <row r="187" spans="5:6" ht="12.75">
      <c r="E187" s="54"/>
      <c r="F187" s="31"/>
    </row>
    <row r="188" spans="5:6" ht="12.75">
      <c r="E188" s="54"/>
      <c r="F188" s="31"/>
    </row>
    <row r="189" spans="5:6" ht="12.75">
      <c r="E189" s="54"/>
      <c r="F189" s="31"/>
    </row>
    <row r="190" spans="5:6" ht="12.75">
      <c r="E190" s="54"/>
      <c r="F190" s="31"/>
    </row>
    <row r="191" spans="5:6" ht="12.75">
      <c r="E191" s="54"/>
      <c r="F191" s="31"/>
    </row>
    <row r="192" spans="5:6" ht="12.75">
      <c r="E192" s="54"/>
      <c r="F192" s="31"/>
    </row>
    <row r="193" spans="5:6" ht="12.75">
      <c r="E193" s="54"/>
      <c r="F193" s="31"/>
    </row>
    <row r="194" spans="5:6" ht="12.75">
      <c r="E194" s="54"/>
      <c r="F194" s="31"/>
    </row>
    <row r="195" spans="5:6" ht="12.75">
      <c r="E195" s="54"/>
      <c r="F195" s="31"/>
    </row>
    <row r="196" spans="5:6" ht="12.75">
      <c r="E196" s="54"/>
      <c r="F196" s="31"/>
    </row>
    <row r="197" spans="5:6" ht="12.75">
      <c r="E197" s="54"/>
      <c r="F197" s="31"/>
    </row>
    <row r="198" spans="5:6" ht="12.75">
      <c r="E198" s="54"/>
      <c r="F198" s="31"/>
    </row>
    <row r="199" spans="5:6" ht="12.75">
      <c r="E199" s="54"/>
      <c r="F199" s="31"/>
    </row>
    <row r="200" spans="5:6" ht="12.75">
      <c r="E200" s="54"/>
      <c r="F200" s="31"/>
    </row>
    <row r="201" spans="5:6" ht="12.75">
      <c r="E201" s="54"/>
      <c r="F201" s="31"/>
    </row>
    <row r="202" spans="5:6" ht="12.75">
      <c r="E202" s="54"/>
      <c r="F202" s="31"/>
    </row>
    <row r="203" spans="5:6" ht="12.75">
      <c r="E203" s="54"/>
      <c r="F203" s="31"/>
    </row>
    <row r="204" spans="5:6" ht="12.75">
      <c r="E204" s="54"/>
      <c r="F204" s="31"/>
    </row>
    <row r="205" spans="5:6" ht="12.75">
      <c r="E205" s="54"/>
      <c r="F205" s="31"/>
    </row>
    <row r="206" spans="5:6" ht="12.75">
      <c r="E206" s="54"/>
      <c r="F206" s="31"/>
    </row>
    <row r="207" spans="5:6" ht="12.75">
      <c r="E207" s="54"/>
      <c r="F207" s="31"/>
    </row>
    <row r="208" spans="5:6" ht="12.75">
      <c r="E208" s="54"/>
      <c r="F208" s="31"/>
    </row>
    <row r="209" spans="5:6" ht="12.75">
      <c r="E209" s="54"/>
      <c r="F209" s="31"/>
    </row>
    <row r="210" spans="5:6" ht="12.75">
      <c r="E210" s="54"/>
      <c r="F210" s="31"/>
    </row>
    <row r="211" spans="5:6" ht="12.75">
      <c r="E211" s="54"/>
      <c r="F211" s="31"/>
    </row>
    <row r="212" spans="5:6" ht="12.75">
      <c r="E212" s="54"/>
      <c r="F212" s="31"/>
    </row>
    <row r="213" spans="5:6" ht="12.75">
      <c r="E213" s="54"/>
      <c r="F213" s="31"/>
    </row>
    <row r="214" spans="5:6" ht="12.75">
      <c r="E214" s="54"/>
      <c r="F214" s="31"/>
    </row>
    <row r="215" spans="5:6" ht="12.75">
      <c r="E215" s="54"/>
      <c r="F215" s="31"/>
    </row>
    <row r="216" spans="5:6" ht="12.75">
      <c r="E216" s="54"/>
      <c r="F216" s="31"/>
    </row>
    <row r="217" spans="5:6" ht="12.75">
      <c r="E217" s="54"/>
      <c r="F217" s="31"/>
    </row>
    <row r="218" spans="5:6" ht="12.75">
      <c r="E218" s="54"/>
      <c r="F218" s="31"/>
    </row>
    <row r="219" spans="5:6" ht="12.75">
      <c r="E219" s="54"/>
      <c r="F219" s="31"/>
    </row>
    <row r="220" spans="5:6" ht="12.75">
      <c r="E220" s="54"/>
      <c r="F220" s="31"/>
    </row>
    <row r="221" spans="5:6" ht="12.75">
      <c r="E221" s="54"/>
      <c r="F221" s="31"/>
    </row>
    <row r="222" spans="5:6" ht="12.75">
      <c r="E222" s="54"/>
      <c r="F222" s="31"/>
    </row>
    <row r="223" spans="5:6" ht="12.75">
      <c r="E223" s="54"/>
      <c r="F223" s="31"/>
    </row>
    <row r="224" spans="5:6" ht="12.75">
      <c r="E224" s="54"/>
      <c r="F224" s="31"/>
    </row>
    <row r="225" spans="5:6" ht="12.75">
      <c r="E225" s="54"/>
      <c r="F225" s="31"/>
    </row>
    <row r="226" spans="5:6" ht="12.75">
      <c r="E226" s="54"/>
      <c r="F226" s="31"/>
    </row>
    <row r="227" spans="5:6" ht="12.75">
      <c r="E227" s="54"/>
      <c r="F227" s="31"/>
    </row>
    <row r="228" spans="5:6" ht="12.75">
      <c r="E228" s="54"/>
      <c r="F228" s="31"/>
    </row>
    <row r="229" spans="5:6" ht="12.75">
      <c r="E229" s="54"/>
      <c r="F229" s="31"/>
    </row>
    <row r="230" spans="5:6" ht="12.75">
      <c r="E230" s="54"/>
      <c r="F230" s="31"/>
    </row>
    <row r="231" spans="5:6" ht="12.75">
      <c r="E231" s="54"/>
      <c r="F231" s="31"/>
    </row>
    <row r="232" spans="5:6" ht="12.75">
      <c r="E232" s="54"/>
      <c r="F232" s="31"/>
    </row>
    <row r="233" spans="5:6" ht="12.75">
      <c r="E233" s="54"/>
      <c r="F233" s="31"/>
    </row>
    <row r="234" spans="5:6" ht="12.75">
      <c r="E234" s="54"/>
      <c r="F234" s="31"/>
    </row>
    <row r="235" spans="5:6" ht="12.75">
      <c r="E235" s="54"/>
      <c r="F235" s="31"/>
    </row>
    <row r="236" spans="5:6" ht="12.75">
      <c r="E236" s="54"/>
      <c r="F236" s="31"/>
    </row>
    <row r="237" spans="5:6" ht="12.75">
      <c r="E237" s="54"/>
      <c r="F237" s="31"/>
    </row>
    <row r="238" spans="5:6" ht="12.75">
      <c r="E238" s="54"/>
      <c r="F238" s="31"/>
    </row>
    <row r="239" spans="5:6" ht="12.75">
      <c r="E239" s="54"/>
      <c r="F239" s="31"/>
    </row>
    <row r="240" spans="5:6" ht="12.75">
      <c r="E240" s="54"/>
      <c r="F240" s="31"/>
    </row>
    <row r="241" spans="5:6" ht="12.75">
      <c r="E241" s="54"/>
      <c r="F241" s="31"/>
    </row>
    <row r="242" spans="5:6" ht="12.75">
      <c r="E242" s="54"/>
      <c r="F242" s="31"/>
    </row>
    <row r="243" spans="5:6" ht="12.75">
      <c r="E243" s="54"/>
      <c r="F243" s="31"/>
    </row>
    <row r="244" spans="5:6" ht="12.75">
      <c r="E244" s="54"/>
      <c r="F244" s="31"/>
    </row>
    <row r="245" spans="5:6" ht="12.75">
      <c r="E245" s="54"/>
      <c r="F245" s="31"/>
    </row>
    <row r="246" spans="5:6" ht="12.75">
      <c r="E246" s="54"/>
      <c r="F246" s="31"/>
    </row>
    <row r="247" spans="5:6" ht="12.75">
      <c r="E247" s="54"/>
      <c r="F247" s="31"/>
    </row>
    <row r="248" spans="5:6" ht="12.75">
      <c r="E248" s="54"/>
      <c r="F248" s="31"/>
    </row>
    <row r="249" spans="5:6" ht="12.75">
      <c r="E249" s="54"/>
      <c r="F249" s="31"/>
    </row>
    <row r="250" spans="5:6" ht="12.75">
      <c r="E250" s="54"/>
      <c r="F250" s="31"/>
    </row>
    <row r="251" spans="5:6" ht="12.75">
      <c r="E251" s="54"/>
      <c r="F251" s="31"/>
    </row>
    <row r="252" spans="5:6" ht="12.75">
      <c r="E252" s="54"/>
      <c r="F252" s="31"/>
    </row>
    <row r="253" spans="5:6" ht="12.75">
      <c r="E253" s="54"/>
      <c r="F253" s="31"/>
    </row>
    <row r="254" spans="5:6" ht="12.75">
      <c r="E254" s="54"/>
      <c r="F254" s="31"/>
    </row>
    <row r="255" spans="5:6" ht="12.75">
      <c r="E255" s="54"/>
      <c r="F255" s="31"/>
    </row>
    <row r="256" spans="5:6" ht="12.75">
      <c r="E256" s="54"/>
      <c r="F256" s="31"/>
    </row>
    <row r="257" spans="5:6" ht="12.75">
      <c r="E257" s="54"/>
      <c r="F257" s="31"/>
    </row>
    <row r="258" spans="5:6" ht="12.75">
      <c r="E258" s="54"/>
      <c r="F258" s="31"/>
    </row>
    <row r="259" spans="5:6" ht="12.75">
      <c r="E259" s="54"/>
      <c r="F259" s="31"/>
    </row>
    <row r="260" spans="5:6" ht="12.75">
      <c r="E260" s="54"/>
      <c r="F260" s="31"/>
    </row>
    <row r="261" spans="5:6" ht="12.75">
      <c r="E261" s="54"/>
      <c r="F261" s="31"/>
    </row>
    <row r="262" spans="5:6" ht="12.75">
      <c r="E262" s="54"/>
      <c r="F262" s="31"/>
    </row>
    <row r="263" spans="5:6" ht="12.75">
      <c r="E263" s="54"/>
      <c r="F263" s="31"/>
    </row>
    <row r="264" spans="5:6" ht="12.75">
      <c r="E264" s="54"/>
      <c r="F264" s="31"/>
    </row>
    <row r="265" spans="5:6" ht="12.75">
      <c r="E265" s="54"/>
      <c r="F265" s="31"/>
    </row>
    <row r="266" spans="5:6" ht="12.75">
      <c r="E266" s="54"/>
      <c r="F266" s="31"/>
    </row>
    <row r="267" spans="5:6" ht="12.75">
      <c r="E267" s="54"/>
      <c r="F267" s="31"/>
    </row>
    <row r="268" spans="5:6" ht="12.75">
      <c r="E268" s="54"/>
      <c r="F268" s="31"/>
    </row>
    <row r="269" spans="5:6" ht="12.75">
      <c r="E269" s="54"/>
      <c r="F269" s="31"/>
    </row>
    <row r="270" spans="5:6" ht="12.75">
      <c r="E270" s="54"/>
      <c r="F270" s="31"/>
    </row>
    <row r="271" spans="5:6" ht="12.75">
      <c r="E271" s="54"/>
      <c r="F271" s="31"/>
    </row>
    <row r="272" spans="5:6" ht="12.75">
      <c r="E272" s="54"/>
      <c r="F272" s="31"/>
    </row>
    <row r="273" spans="5:6" ht="12.75">
      <c r="E273" s="54"/>
      <c r="F273" s="31"/>
    </row>
    <row r="274" spans="5:6" ht="12.75">
      <c r="E274" s="54"/>
      <c r="F274" s="31"/>
    </row>
    <row r="275" spans="5:6" ht="12.75">
      <c r="E275" s="54"/>
      <c r="F275" s="31"/>
    </row>
    <row r="276" spans="5:6" ht="12.75">
      <c r="E276" s="54"/>
      <c r="F276" s="31"/>
    </row>
    <row r="277" spans="5:6" ht="12.75">
      <c r="E277" s="54"/>
      <c r="F277" s="31"/>
    </row>
    <row r="278" spans="5:6" ht="12.75">
      <c r="E278" s="54"/>
      <c r="F278" s="31"/>
    </row>
    <row r="279" spans="5:6" ht="12.75">
      <c r="E279" s="54"/>
      <c r="F279" s="31"/>
    </row>
    <row r="280" spans="5:6" ht="12.75">
      <c r="E280" s="54"/>
      <c r="F280" s="31"/>
    </row>
    <row r="281" spans="5:6" ht="12.75">
      <c r="E281" s="54"/>
      <c r="F281" s="31"/>
    </row>
    <row r="282" spans="5:6" ht="12.75">
      <c r="E282" s="54"/>
      <c r="F282" s="31"/>
    </row>
    <row r="283" spans="5:6" ht="12.75">
      <c r="E283" s="54"/>
      <c r="F283" s="31"/>
    </row>
    <row r="284" spans="5:6" ht="12.75">
      <c r="E284" s="54"/>
      <c r="F284" s="31"/>
    </row>
    <row r="285" spans="5:6" ht="12.75">
      <c r="E285" s="54"/>
      <c r="F285" s="31"/>
    </row>
    <row r="286" spans="5:6" ht="12.75">
      <c r="E286" s="54"/>
      <c r="F286" s="31"/>
    </row>
    <row r="287" spans="5:6" ht="12.75">
      <c r="E287" s="54"/>
      <c r="F287" s="31"/>
    </row>
    <row r="288" spans="5:6" ht="12.75">
      <c r="E288" s="54"/>
      <c r="F288" s="31"/>
    </row>
    <row r="289" spans="5:6" ht="12.75">
      <c r="E289" s="54"/>
      <c r="F289" s="31"/>
    </row>
    <row r="290" spans="5:6" ht="12.75">
      <c r="E290" s="54"/>
      <c r="F290" s="31"/>
    </row>
    <row r="291" spans="5:6" ht="12.75">
      <c r="E291" s="54"/>
      <c r="F291" s="31"/>
    </row>
    <row r="292" spans="5:6" ht="12.75">
      <c r="E292" s="54"/>
      <c r="F292" s="31"/>
    </row>
    <row r="293" spans="5:6" ht="12.75">
      <c r="E293" s="54"/>
      <c r="F293" s="31"/>
    </row>
    <row r="294" spans="5:6" ht="12.75">
      <c r="E294" s="54"/>
      <c r="F294" s="31"/>
    </row>
    <row r="295" spans="5:6" ht="12.75">
      <c r="E295" s="54"/>
      <c r="F295" s="31"/>
    </row>
    <row r="296" spans="5:6" ht="12.75">
      <c r="E296" s="54"/>
      <c r="F296" s="31"/>
    </row>
    <row r="297" spans="5:6" ht="12.75">
      <c r="E297" s="54"/>
      <c r="F297" s="31"/>
    </row>
    <row r="298" spans="5:6" ht="12.75">
      <c r="E298" s="54"/>
      <c r="F298" s="31"/>
    </row>
    <row r="299" spans="5:6" ht="12.75">
      <c r="E299" s="54"/>
      <c r="F299" s="31"/>
    </row>
    <row r="300" spans="5:6" ht="12.75">
      <c r="E300" s="54"/>
      <c r="F300" s="31"/>
    </row>
    <row r="301" spans="5:6" ht="12.75">
      <c r="E301" s="54"/>
      <c r="F301" s="31"/>
    </row>
    <row r="302" spans="5:6" ht="12.75">
      <c r="E302" s="54"/>
      <c r="F302" s="31"/>
    </row>
    <row r="303" spans="5:6" ht="12.75">
      <c r="E303" s="54"/>
      <c r="F303" s="31"/>
    </row>
    <row r="304" spans="5:6" ht="12.75">
      <c r="E304" s="54"/>
      <c r="F304" s="31"/>
    </row>
    <row r="305" spans="5:6" ht="12.75">
      <c r="E305" s="54"/>
      <c r="F305" s="31"/>
    </row>
    <row r="306" spans="5:6" ht="12.75">
      <c r="E306" s="54"/>
      <c r="F306" s="31"/>
    </row>
    <row r="307" spans="5:6" ht="12.75">
      <c r="E307" s="54"/>
      <c r="F307" s="31"/>
    </row>
    <row r="308" spans="5:6" ht="12.75">
      <c r="E308" s="54"/>
      <c r="F308" s="31"/>
    </row>
    <row r="309" spans="5:6" ht="12.75">
      <c r="E309" s="54"/>
      <c r="F309" s="31"/>
    </row>
    <row r="310" spans="5:6" ht="12.75">
      <c r="E310" s="54"/>
      <c r="F310" s="31"/>
    </row>
    <row r="311" spans="5:6" ht="12.75">
      <c r="E311" s="54"/>
      <c r="F311" s="31"/>
    </row>
    <row r="312" spans="5:6" ht="12.75">
      <c r="E312" s="54"/>
      <c r="F312" s="31"/>
    </row>
    <row r="313" spans="5:6" ht="12.75">
      <c r="E313" s="54"/>
      <c r="F313" s="31"/>
    </row>
    <row r="314" spans="5:6" ht="12.75">
      <c r="E314" s="54"/>
      <c r="F314" s="31"/>
    </row>
    <row r="315" spans="5:6" ht="12.75">
      <c r="E315" s="54"/>
      <c r="F315" s="31"/>
    </row>
    <row r="316" spans="5:6" ht="12.75">
      <c r="E316" s="54"/>
      <c r="F316" s="31"/>
    </row>
    <row r="317" spans="5:6" ht="12.75">
      <c r="E317" s="54"/>
      <c r="F317" s="31"/>
    </row>
    <row r="318" spans="5:6" ht="12.75">
      <c r="E318" s="54"/>
      <c r="F318" s="31"/>
    </row>
    <row r="319" spans="5:6" ht="12.75">
      <c r="E319" s="54"/>
      <c r="F319" s="31"/>
    </row>
    <row r="320" spans="5:6" ht="12.75">
      <c r="E320" s="54"/>
      <c r="F320" s="31"/>
    </row>
    <row r="321" spans="5:6" ht="12.75">
      <c r="E321" s="54"/>
      <c r="F321" s="31"/>
    </row>
    <row r="322" spans="5:6" ht="12.75">
      <c r="E322" s="54"/>
      <c r="F322" s="31"/>
    </row>
    <row r="323" spans="5:6" ht="12.75">
      <c r="E323" s="54"/>
      <c r="F323" s="31"/>
    </row>
    <row r="324" spans="5:6" ht="12.75">
      <c r="E324" s="54"/>
      <c r="F324" s="31"/>
    </row>
    <row r="325" spans="5:6" ht="12.75">
      <c r="E325" s="54"/>
      <c r="F325" s="31"/>
    </row>
    <row r="326" spans="5:6" ht="12.75">
      <c r="E326" s="54"/>
      <c r="F326" s="31"/>
    </row>
    <row r="327" spans="5:6" ht="12.75">
      <c r="E327" s="54"/>
      <c r="F327" s="31"/>
    </row>
    <row r="328" spans="5:6" ht="12.75">
      <c r="E328" s="54"/>
      <c r="F328" s="31"/>
    </row>
    <row r="329" spans="5:6" ht="12.75">
      <c r="E329" s="54"/>
      <c r="F329" s="31"/>
    </row>
    <row r="330" spans="5:6" ht="12.75">
      <c r="E330" s="54"/>
      <c r="F330" s="31"/>
    </row>
    <row r="331" spans="5:6" ht="12.75">
      <c r="E331" s="54"/>
      <c r="F331" s="31"/>
    </row>
    <row r="332" spans="5:6" ht="12.75">
      <c r="E332" s="54"/>
      <c r="F332" s="31"/>
    </row>
    <row r="333" spans="5:6" ht="12.75">
      <c r="E333" s="54"/>
      <c r="F333" s="31"/>
    </row>
    <row r="334" spans="5:6" ht="12.75">
      <c r="E334" s="54"/>
      <c r="F334" s="31"/>
    </row>
    <row r="335" spans="5:6" ht="12.75">
      <c r="E335" s="54"/>
      <c r="F335" s="31"/>
    </row>
    <row r="336" spans="5:6" ht="12.75">
      <c r="E336" s="54"/>
      <c r="F336" s="31"/>
    </row>
    <row r="337" spans="5:6" ht="12.75">
      <c r="E337" s="54"/>
      <c r="F337" s="31"/>
    </row>
    <row r="338" spans="5:6" ht="12.75">
      <c r="E338" s="54"/>
      <c r="F338" s="31"/>
    </row>
    <row r="339" spans="5:6" ht="12.75">
      <c r="E339" s="54"/>
      <c r="F339" s="31"/>
    </row>
    <row r="340" spans="5:6" ht="12.75">
      <c r="E340" s="54"/>
      <c r="F340" s="31"/>
    </row>
    <row r="341" spans="5:6" ht="12.75">
      <c r="E341" s="54"/>
      <c r="F341" s="31"/>
    </row>
    <row r="342" spans="5:6" ht="12.75">
      <c r="E342" s="54"/>
      <c r="F342" s="31"/>
    </row>
    <row r="343" spans="5:6" ht="12.75">
      <c r="E343" s="54"/>
      <c r="F343" s="31"/>
    </row>
    <row r="344" spans="5:6" ht="12.75">
      <c r="E344" s="54"/>
      <c r="F344" s="31"/>
    </row>
    <row r="345" spans="5:6" ht="12.75">
      <c r="E345" s="54"/>
      <c r="F345" s="31"/>
    </row>
    <row r="346" spans="5:6" ht="12.75">
      <c r="E346" s="54"/>
      <c r="F346" s="31"/>
    </row>
    <row r="347" spans="5:6" ht="12.75">
      <c r="E347" s="54"/>
      <c r="F347" s="31"/>
    </row>
    <row r="348" spans="5:6" ht="12.75">
      <c r="E348" s="54"/>
      <c r="F348" s="31"/>
    </row>
    <row r="349" spans="5:6" ht="12.75">
      <c r="E349" s="54"/>
      <c r="F349" s="31"/>
    </row>
    <row r="350" spans="5:6" ht="12.75">
      <c r="E350" s="54"/>
      <c r="F350" s="31"/>
    </row>
    <row r="351" spans="5:6" ht="12.75">
      <c r="E351" s="54"/>
      <c r="F351" s="31"/>
    </row>
    <row r="352" spans="5:6" ht="12.75">
      <c r="E352" s="54"/>
      <c r="F352" s="31"/>
    </row>
    <row r="353" spans="5:6" ht="12.75">
      <c r="E353" s="54"/>
      <c r="F353" s="31"/>
    </row>
    <row r="354" spans="5:6" ht="12.75">
      <c r="E354" s="54"/>
      <c r="F354" s="31"/>
    </row>
    <row r="355" spans="5:6" ht="12.75">
      <c r="E355" s="54"/>
      <c r="F355" s="31"/>
    </row>
    <row r="356" spans="5:6" ht="12.75">
      <c r="E356" s="54"/>
      <c r="F356" s="31"/>
    </row>
    <row r="357" spans="5:6" ht="12.75">
      <c r="E357" s="54"/>
      <c r="F357" s="31"/>
    </row>
    <row r="358" spans="5:6" ht="12.75">
      <c r="E358" s="54"/>
      <c r="F358" s="31"/>
    </row>
    <row r="359" spans="5:6" ht="12.75">
      <c r="E359" s="54"/>
      <c r="F359" s="31"/>
    </row>
    <row r="360" spans="5:6" ht="12.75">
      <c r="E360" s="54"/>
      <c r="F360" s="31"/>
    </row>
    <row r="361" spans="5:6" ht="12.75">
      <c r="E361" s="54"/>
      <c r="F361" s="31"/>
    </row>
    <row r="362" spans="5:6" ht="12.75">
      <c r="E362" s="54"/>
      <c r="F362" s="31"/>
    </row>
    <row r="363" spans="5:6" ht="12.75">
      <c r="E363" s="54"/>
      <c r="F363" s="31"/>
    </row>
    <row r="364" spans="5:6" ht="12.75">
      <c r="E364" s="54"/>
      <c r="F364" s="31"/>
    </row>
    <row r="365" spans="5:6" ht="12.75">
      <c r="E365" s="54"/>
      <c r="F365" s="31"/>
    </row>
    <row r="366" spans="5:6" ht="12.75">
      <c r="E366" s="54"/>
      <c r="F366" s="31"/>
    </row>
    <row r="367" spans="5:6" ht="12.75">
      <c r="E367" s="54"/>
      <c r="F367" s="31"/>
    </row>
    <row r="368" spans="5:6" ht="12.75">
      <c r="E368" s="54"/>
      <c r="F368" s="31"/>
    </row>
    <row r="369" spans="5:6" ht="12.75">
      <c r="E369" s="54"/>
      <c r="F369" s="31"/>
    </row>
    <row r="370" spans="5:6" ht="12.75">
      <c r="E370" s="54"/>
      <c r="F370" s="31"/>
    </row>
    <row r="371" spans="5:6" ht="12.75">
      <c r="E371" s="54"/>
      <c r="F371" s="31"/>
    </row>
    <row r="372" spans="5:6" ht="12.75">
      <c r="E372" s="54"/>
      <c r="F372" s="31"/>
    </row>
    <row r="373" spans="5:6" ht="12.75">
      <c r="E373" s="54"/>
      <c r="F373" s="31"/>
    </row>
    <row r="374" spans="5:6" ht="12.75">
      <c r="E374" s="54"/>
      <c r="F374" s="31"/>
    </row>
    <row r="375" spans="5:6" ht="12.75">
      <c r="E375" s="54"/>
      <c r="F375" s="31"/>
    </row>
    <row r="376" spans="5:6" ht="12.75">
      <c r="E376" s="54"/>
      <c r="F376" s="31"/>
    </row>
    <row r="377" spans="5:6" ht="12.75">
      <c r="E377" s="54"/>
      <c r="F377" s="31"/>
    </row>
    <row r="378" spans="5:6" ht="12.75">
      <c r="E378" s="54"/>
      <c r="F378" s="31"/>
    </row>
    <row r="379" spans="5:6" ht="12.75">
      <c r="E379" s="54"/>
      <c r="F379" s="31"/>
    </row>
    <row r="380" spans="5:6" ht="12.75">
      <c r="E380" s="54"/>
      <c r="F380" s="31"/>
    </row>
    <row r="381" spans="5:6" ht="12.75">
      <c r="E381" s="54"/>
      <c r="F381" s="31"/>
    </row>
    <row r="382" spans="5:6" ht="12.75">
      <c r="E382" s="54"/>
      <c r="F382" s="31"/>
    </row>
    <row r="383" spans="5:6" ht="12.75">
      <c r="E383" s="54"/>
      <c r="F383" s="31"/>
    </row>
    <row r="384" spans="5:6" ht="12.75">
      <c r="E384" s="54"/>
      <c r="F384" s="31"/>
    </row>
    <row r="385" spans="5:6" ht="12.75">
      <c r="E385" s="54"/>
      <c r="F385" s="31"/>
    </row>
    <row r="386" spans="5:6" ht="12.75">
      <c r="E386" s="54"/>
      <c r="F386" s="31"/>
    </row>
    <row r="387" spans="5:6" ht="12.75">
      <c r="E387" s="54"/>
      <c r="F387" s="31"/>
    </row>
    <row r="388" spans="5:6" ht="12.75">
      <c r="E388" s="54"/>
      <c r="F388" s="31"/>
    </row>
    <row r="389" spans="5:6" ht="12.75">
      <c r="E389" s="54"/>
      <c r="F389" s="31"/>
    </row>
    <row r="390" spans="5:6" ht="12.75">
      <c r="E390" s="54"/>
      <c r="F390" s="31"/>
    </row>
    <row r="391" spans="5:6" ht="12.75">
      <c r="E391" s="54"/>
      <c r="F391" s="31"/>
    </row>
    <row r="392" spans="5:6" ht="12.75">
      <c r="E392" s="54"/>
      <c r="F392" s="31"/>
    </row>
    <row r="393" spans="5:6" ht="12.75">
      <c r="E393" s="54"/>
      <c r="F393" s="31"/>
    </row>
    <row r="394" spans="5:6" ht="12.75">
      <c r="E394" s="54"/>
      <c r="F394" s="31"/>
    </row>
    <row r="395" spans="5:6" ht="12.75">
      <c r="E395" s="54"/>
      <c r="F395" s="31"/>
    </row>
    <row r="396" spans="5:6" ht="12.75">
      <c r="E396" s="54"/>
      <c r="F396" s="31"/>
    </row>
    <row r="397" spans="5:6" ht="12.75">
      <c r="E397" s="54"/>
      <c r="F397" s="31"/>
    </row>
    <row r="398" spans="5:6" ht="12.75">
      <c r="E398" s="54"/>
      <c r="F398" s="31"/>
    </row>
    <row r="399" spans="5:6" ht="12.75">
      <c r="E399" s="54"/>
      <c r="F399" s="31"/>
    </row>
    <row r="400" spans="5:6" ht="12.75">
      <c r="E400" s="54"/>
      <c r="F400" s="31"/>
    </row>
    <row r="401" spans="5:6" ht="12.75">
      <c r="E401" s="54"/>
      <c r="F401" s="31"/>
    </row>
    <row r="402" spans="5:6" ht="12.75">
      <c r="E402" s="54"/>
      <c r="F402" s="31"/>
    </row>
    <row r="403" spans="5:6" ht="12.75">
      <c r="E403" s="54"/>
      <c r="F403" s="31"/>
    </row>
    <row r="404" spans="5:6" ht="12.75">
      <c r="E404" s="54"/>
      <c r="F404" s="31"/>
    </row>
    <row r="405" spans="5:6" ht="12.75">
      <c r="E405" s="54"/>
      <c r="F405" s="31"/>
    </row>
    <row r="406" spans="5:6" ht="12.75">
      <c r="E406" s="54"/>
      <c r="F406" s="31"/>
    </row>
    <row r="407" spans="5:6" ht="12.75">
      <c r="E407" s="54"/>
      <c r="F407" s="31"/>
    </row>
    <row r="408" spans="5:6" ht="12.75">
      <c r="E408" s="54"/>
      <c r="F408" s="31"/>
    </row>
    <row r="409" spans="5:6" ht="12.75">
      <c r="E409" s="54"/>
      <c r="F409" s="31"/>
    </row>
    <row r="410" spans="5:6" ht="12.75">
      <c r="E410" s="54"/>
      <c r="F410" s="31"/>
    </row>
    <row r="411" spans="5:6" ht="12.75">
      <c r="E411" s="54"/>
      <c r="F411" s="31"/>
    </row>
    <row r="412" spans="5:6" ht="12.75">
      <c r="E412" s="54"/>
      <c r="F412" s="31"/>
    </row>
    <row r="413" spans="5:6" ht="12.75">
      <c r="E413" s="54"/>
      <c r="F413" s="31"/>
    </row>
    <row r="414" spans="5:6" ht="12.75">
      <c r="E414" s="54"/>
      <c r="F414" s="31"/>
    </row>
    <row r="415" spans="5:6" ht="12.75">
      <c r="E415" s="54"/>
      <c r="F415" s="31"/>
    </row>
    <row r="416" spans="5:6" ht="12.75">
      <c r="E416" s="54"/>
      <c r="F416" s="31"/>
    </row>
    <row r="417" spans="5:6" ht="12.75">
      <c r="E417" s="54"/>
      <c r="F417" s="31"/>
    </row>
    <row r="418" spans="5:6" ht="12.75">
      <c r="E418" s="54"/>
      <c r="F418" s="31"/>
    </row>
    <row r="419" spans="5:6" ht="12.75">
      <c r="E419" s="54"/>
      <c r="F419" s="31"/>
    </row>
    <row r="420" spans="5:6" ht="12.75">
      <c r="E420" s="54"/>
      <c r="F420" s="31"/>
    </row>
    <row r="421" spans="5:6" ht="12.75">
      <c r="E421" s="54"/>
      <c r="F421" s="31"/>
    </row>
    <row r="422" spans="5:6" ht="12.75">
      <c r="E422" s="54"/>
      <c r="F422" s="31"/>
    </row>
    <row r="423" spans="5:6" ht="12.75">
      <c r="E423" s="54"/>
      <c r="F423" s="31"/>
    </row>
    <row r="424" spans="5:6" ht="12.75">
      <c r="E424" s="54"/>
      <c r="F424" s="31"/>
    </row>
    <row r="425" spans="5:6" ht="12.75">
      <c r="E425" s="54"/>
      <c r="F425" s="31"/>
    </row>
    <row r="426" spans="5:6" ht="12.75">
      <c r="E426" s="54"/>
      <c r="F426" s="31"/>
    </row>
    <row r="427" spans="5:6" ht="12.75">
      <c r="E427" s="54"/>
      <c r="F427" s="31"/>
    </row>
    <row r="428" spans="5:6" ht="12.75">
      <c r="E428" s="54"/>
      <c r="F428" s="31"/>
    </row>
  </sheetData>
  <printOptions/>
  <pageMargins left="0.7" right="0.16" top="0.63" bottom="0.46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Kheesan Food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 Wai Yue</dc:creator>
  <cp:keywords/>
  <dc:description/>
  <cp:lastModifiedBy> </cp:lastModifiedBy>
  <cp:lastPrinted>2007-11-16T10:10:03Z</cp:lastPrinted>
  <dcterms:created xsi:type="dcterms:W3CDTF">2005-12-16T09:36:13Z</dcterms:created>
  <dcterms:modified xsi:type="dcterms:W3CDTF">2007-11-26T08:22:31Z</dcterms:modified>
  <cp:category/>
  <cp:version/>
  <cp:contentType/>
  <cp:contentStatus/>
</cp:coreProperties>
</file>